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<sst xmlns="http://schemas.openxmlformats.org/spreadsheetml/2006/main" count="14" uniqueCount="14">
  <si>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</si>
  <si>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</si>
  <si>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</si>
  <si>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</si>
  <si>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</si>
  <si>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</si>
  <si>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</si>
  <si>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</si>
  <si>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</si>
  <si>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Move the slider to the right to show time passing</t>
  </si>
  <si>
    <t>plant</t>
  </si>
  <si>
    <t xml:space="preserve"> =IF(B4&lt;=time,IF(pen_RF,187-(20*time-(B4*20)+7),C3),C3)</t>
  </si>
  <si>
    <t xml:space="preserve"> =IF(pen_RF,(IF(B4&lt;=time,17.5*0.7^B4+6,D3)),100)</t>
  </si>
  <si>
    <t xml:space="preserve"> =IF(B4&lt;=time,VLOOKUP(time,$K$4:$M$104,3),D3)+12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</si>
</sst>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.25"/>
      <name val="Arial"/>
      <family val="0"/>
    </font>
    <font>
      <sz val="18.5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2"/>
          <c:w val="0.97925"/>
          <c:h val="0.972"/>
        </c:manualLayout>
      </c:layout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  <c:pt idx="18">
                  <c:v>179</c:v>
                </c:pt>
                <c:pt idx="19">
                  <c:v>179</c:v>
                </c:pt>
                <c:pt idx="20">
                  <c:v>179</c:v>
                </c:pt>
                <c:pt idx="21">
                  <c:v>179</c:v>
                </c:pt>
                <c:pt idx="22">
                  <c:v>179</c:v>
                </c:pt>
                <c:pt idx="23">
                  <c:v>179</c:v>
                </c:pt>
                <c:pt idx="24">
                  <c:v>179</c:v>
                </c:pt>
                <c:pt idx="25">
                  <c:v>179</c:v>
                </c:pt>
                <c:pt idx="26">
                  <c:v>179</c:v>
                </c:pt>
                <c:pt idx="27">
                  <c:v>179</c:v>
                </c:pt>
                <c:pt idx="28">
                  <c:v>179</c:v>
                </c:pt>
                <c:pt idx="29">
                  <c:v>179</c:v>
                </c:pt>
                <c:pt idx="30">
                  <c:v>179</c:v>
                </c:pt>
                <c:pt idx="31">
                  <c:v>179</c:v>
                </c:pt>
                <c:pt idx="32">
                  <c:v>179</c:v>
                </c:pt>
                <c:pt idx="33">
                  <c:v>179</c:v>
                </c:pt>
                <c:pt idx="34">
                  <c:v>179</c:v>
                </c:pt>
                <c:pt idx="35">
                  <c:v>179</c:v>
                </c:pt>
                <c:pt idx="36">
                  <c:v>179</c:v>
                </c:pt>
                <c:pt idx="37">
                  <c:v>179</c:v>
                </c:pt>
                <c:pt idx="38">
                  <c:v>179</c:v>
                </c:pt>
                <c:pt idx="39">
                  <c:v>179</c:v>
                </c:pt>
                <c:pt idx="40">
                  <c:v>179</c:v>
                </c:pt>
                <c:pt idx="41">
                  <c:v>179</c:v>
                </c:pt>
                <c:pt idx="42">
                  <c:v>179</c:v>
                </c:pt>
                <c:pt idx="43">
                  <c:v>179</c:v>
                </c:pt>
                <c:pt idx="44">
                  <c:v>179</c:v>
                </c:pt>
                <c:pt idx="45">
                  <c:v>179</c:v>
                </c:pt>
                <c:pt idx="46">
                  <c:v>179</c:v>
                </c:pt>
                <c:pt idx="47">
                  <c:v>179</c:v>
                </c:pt>
                <c:pt idx="48">
                  <c:v>179</c:v>
                </c:pt>
                <c:pt idx="49">
                  <c:v>179</c:v>
                </c:pt>
                <c:pt idx="50">
                  <c:v>179</c:v>
                </c:pt>
                <c:pt idx="51">
                  <c:v>179</c:v>
                </c:pt>
                <c:pt idx="52">
                  <c:v>179</c:v>
                </c:pt>
                <c:pt idx="53">
                  <c:v>179</c:v>
                </c:pt>
                <c:pt idx="54">
                  <c:v>179</c:v>
                </c:pt>
                <c:pt idx="55">
                  <c:v>179</c:v>
                </c:pt>
                <c:pt idx="56">
                  <c:v>179</c:v>
                </c:pt>
                <c:pt idx="57">
                  <c:v>179</c:v>
                </c:pt>
                <c:pt idx="58">
                  <c:v>179</c:v>
                </c:pt>
                <c:pt idx="59">
                  <c:v>179</c:v>
                </c:pt>
                <c:pt idx="60">
                  <c:v>179</c:v>
                </c:pt>
                <c:pt idx="61">
                  <c:v>179</c:v>
                </c:pt>
                <c:pt idx="62">
                  <c:v>179</c:v>
                </c:pt>
                <c:pt idx="63">
                  <c:v>179</c:v>
                </c:pt>
                <c:pt idx="64">
                  <c:v>179</c:v>
                </c:pt>
                <c:pt idx="65">
                  <c:v>179</c:v>
                </c:pt>
                <c:pt idx="66">
                  <c:v>179</c:v>
                </c:pt>
                <c:pt idx="67">
                  <c:v>179</c:v>
                </c:pt>
                <c:pt idx="68">
                  <c:v>179</c:v>
                </c:pt>
                <c:pt idx="69">
                  <c:v>179</c:v>
                </c:pt>
                <c:pt idx="70">
                  <c:v>179</c:v>
                </c:pt>
                <c:pt idx="71">
                  <c:v>179</c:v>
                </c:pt>
                <c:pt idx="72">
                  <c:v>179</c:v>
                </c:pt>
                <c:pt idx="73">
                  <c:v>179</c:v>
                </c:pt>
                <c:pt idx="74">
                  <c:v>179</c:v>
                </c:pt>
                <c:pt idx="75">
                  <c:v>179</c:v>
                </c:pt>
                <c:pt idx="76">
                  <c:v>179</c:v>
                </c:pt>
                <c:pt idx="77">
                  <c:v>179</c:v>
                </c:pt>
                <c:pt idx="78">
                  <c:v>179</c:v>
                </c:pt>
                <c:pt idx="79">
                  <c:v>179</c:v>
                </c:pt>
                <c:pt idx="80">
                  <c:v>179</c:v>
                </c:pt>
                <c:pt idx="81">
                  <c:v>179</c:v>
                </c:pt>
                <c:pt idx="82">
                  <c:v>179</c:v>
                </c:pt>
                <c:pt idx="83">
                  <c:v>179</c:v>
                </c:pt>
                <c:pt idx="84">
                  <c:v>179</c:v>
                </c:pt>
                <c:pt idx="85">
                  <c:v>179</c:v>
                </c:pt>
                <c:pt idx="86">
                  <c:v>179</c:v>
                </c:pt>
                <c:pt idx="87">
                  <c:v>179</c:v>
                </c:pt>
                <c:pt idx="88">
                  <c:v>179</c:v>
                </c:pt>
                <c:pt idx="89">
                  <c:v>179</c:v>
                </c:pt>
                <c:pt idx="90">
                  <c:v>179</c:v>
                </c:pt>
                <c:pt idx="91">
                  <c:v>179</c:v>
                </c:pt>
                <c:pt idx="92">
                  <c:v>179</c:v>
                </c:pt>
                <c:pt idx="93">
                  <c:v>179</c:v>
                </c:pt>
                <c:pt idx="94">
                  <c:v>179</c:v>
                </c:pt>
                <c:pt idx="95">
                  <c:v>179</c:v>
                </c:pt>
                <c:pt idx="96">
                  <c:v>179</c:v>
                </c:pt>
                <c:pt idx="97">
                  <c:v>179</c:v>
                </c:pt>
                <c:pt idx="98">
                  <c:v>179</c:v>
                </c:pt>
                <c:pt idx="99">
                  <c:v>179</c:v>
                </c:pt>
                <c:pt idx="100">
                  <c:v>179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6.823148457006841</c:v>
                </c:pt>
                <c:pt idx="1">
                  <c:v>6.823148457006841</c:v>
                </c:pt>
                <c:pt idx="2">
                  <c:v>6.823148457006841</c:v>
                </c:pt>
                <c:pt idx="3">
                  <c:v>6.823148457006841</c:v>
                </c:pt>
                <c:pt idx="4">
                  <c:v>6.823148457006841</c:v>
                </c:pt>
                <c:pt idx="5">
                  <c:v>6.823148457006841</c:v>
                </c:pt>
                <c:pt idx="6">
                  <c:v>6.823148457006841</c:v>
                </c:pt>
                <c:pt idx="7">
                  <c:v>6.823148457006841</c:v>
                </c:pt>
                <c:pt idx="8">
                  <c:v>6.823148457006841</c:v>
                </c:pt>
                <c:pt idx="9">
                  <c:v>6.823148457006841</c:v>
                </c:pt>
                <c:pt idx="10">
                  <c:v>6.823148457006841</c:v>
                </c:pt>
                <c:pt idx="11">
                  <c:v>6.823148457006841</c:v>
                </c:pt>
                <c:pt idx="12">
                  <c:v>6.823148457006841</c:v>
                </c:pt>
                <c:pt idx="13">
                  <c:v>6.823148457006841</c:v>
                </c:pt>
                <c:pt idx="14">
                  <c:v>6.823148457006841</c:v>
                </c:pt>
                <c:pt idx="15">
                  <c:v>6.823148457006841</c:v>
                </c:pt>
                <c:pt idx="16">
                  <c:v>6.823148457006841</c:v>
                </c:pt>
                <c:pt idx="17">
                  <c:v>6.823148457006841</c:v>
                </c:pt>
                <c:pt idx="18">
                  <c:v>6.823148457006841</c:v>
                </c:pt>
                <c:pt idx="19">
                  <c:v>6.823148457006841</c:v>
                </c:pt>
                <c:pt idx="20">
                  <c:v>6.823148457006841</c:v>
                </c:pt>
                <c:pt idx="21">
                  <c:v>6.823148457006841</c:v>
                </c:pt>
                <c:pt idx="22">
                  <c:v>6.823148457006841</c:v>
                </c:pt>
                <c:pt idx="23">
                  <c:v>6.823148457006841</c:v>
                </c:pt>
                <c:pt idx="24">
                  <c:v>6.823148457006841</c:v>
                </c:pt>
                <c:pt idx="25">
                  <c:v>6.823148457006841</c:v>
                </c:pt>
                <c:pt idx="26">
                  <c:v>6.823148457006841</c:v>
                </c:pt>
                <c:pt idx="27">
                  <c:v>6.823148457006841</c:v>
                </c:pt>
                <c:pt idx="28">
                  <c:v>6.823148457006841</c:v>
                </c:pt>
                <c:pt idx="29">
                  <c:v>6.823148457006841</c:v>
                </c:pt>
                <c:pt idx="30">
                  <c:v>6.823148457006841</c:v>
                </c:pt>
                <c:pt idx="31">
                  <c:v>6.823148457006841</c:v>
                </c:pt>
                <c:pt idx="32">
                  <c:v>6.823148457006841</c:v>
                </c:pt>
                <c:pt idx="33">
                  <c:v>6.823148457006841</c:v>
                </c:pt>
                <c:pt idx="34">
                  <c:v>6.823148457006841</c:v>
                </c:pt>
                <c:pt idx="35">
                  <c:v>6.823148457006841</c:v>
                </c:pt>
                <c:pt idx="36">
                  <c:v>6.823148457006841</c:v>
                </c:pt>
                <c:pt idx="37">
                  <c:v>6.823148457006841</c:v>
                </c:pt>
                <c:pt idx="38">
                  <c:v>6.823148457006841</c:v>
                </c:pt>
                <c:pt idx="39">
                  <c:v>6.823148457006841</c:v>
                </c:pt>
                <c:pt idx="40">
                  <c:v>6.823148457006841</c:v>
                </c:pt>
                <c:pt idx="41">
                  <c:v>6.823148457006841</c:v>
                </c:pt>
                <c:pt idx="42">
                  <c:v>6.823148457006841</c:v>
                </c:pt>
                <c:pt idx="43">
                  <c:v>6.823148457006841</c:v>
                </c:pt>
                <c:pt idx="44">
                  <c:v>6.823148457006841</c:v>
                </c:pt>
                <c:pt idx="45">
                  <c:v>6.823148457006841</c:v>
                </c:pt>
                <c:pt idx="46">
                  <c:v>6.823148457006841</c:v>
                </c:pt>
                <c:pt idx="47">
                  <c:v>6.823148457006841</c:v>
                </c:pt>
                <c:pt idx="48">
                  <c:v>6.823148457006841</c:v>
                </c:pt>
                <c:pt idx="49">
                  <c:v>6.823148457006841</c:v>
                </c:pt>
                <c:pt idx="50">
                  <c:v>6.823148457006841</c:v>
                </c:pt>
                <c:pt idx="51">
                  <c:v>6.823148457006841</c:v>
                </c:pt>
                <c:pt idx="52">
                  <c:v>6.823148457006841</c:v>
                </c:pt>
                <c:pt idx="53">
                  <c:v>6.823148457006841</c:v>
                </c:pt>
                <c:pt idx="54">
                  <c:v>6.823148457006841</c:v>
                </c:pt>
                <c:pt idx="55">
                  <c:v>6.823148457006841</c:v>
                </c:pt>
                <c:pt idx="56">
                  <c:v>6.823148457006841</c:v>
                </c:pt>
                <c:pt idx="57">
                  <c:v>6.823148457006841</c:v>
                </c:pt>
                <c:pt idx="58">
                  <c:v>6.823148457006841</c:v>
                </c:pt>
                <c:pt idx="59">
                  <c:v>6.823148457006841</c:v>
                </c:pt>
                <c:pt idx="60">
                  <c:v>6.823148457006841</c:v>
                </c:pt>
                <c:pt idx="61">
                  <c:v>6.823148457006841</c:v>
                </c:pt>
                <c:pt idx="62">
                  <c:v>6.823148457006841</c:v>
                </c:pt>
                <c:pt idx="63">
                  <c:v>6.823148457006841</c:v>
                </c:pt>
                <c:pt idx="64">
                  <c:v>6.823148457006841</c:v>
                </c:pt>
                <c:pt idx="65">
                  <c:v>6.823148457006841</c:v>
                </c:pt>
                <c:pt idx="66">
                  <c:v>6.823148457006841</c:v>
                </c:pt>
                <c:pt idx="67">
                  <c:v>6.823148457006841</c:v>
                </c:pt>
                <c:pt idx="68">
                  <c:v>6.823148457006841</c:v>
                </c:pt>
                <c:pt idx="69">
                  <c:v>6.823148457006841</c:v>
                </c:pt>
                <c:pt idx="70">
                  <c:v>6.823148457006841</c:v>
                </c:pt>
                <c:pt idx="71">
                  <c:v>6.823148457006841</c:v>
                </c:pt>
                <c:pt idx="72">
                  <c:v>6.823148457006841</c:v>
                </c:pt>
                <c:pt idx="73">
                  <c:v>6.823148457006841</c:v>
                </c:pt>
                <c:pt idx="74">
                  <c:v>6.823148457006841</c:v>
                </c:pt>
                <c:pt idx="75">
                  <c:v>6.823148457006841</c:v>
                </c:pt>
                <c:pt idx="76">
                  <c:v>6.823148457006841</c:v>
                </c:pt>
                <c:pt idx="77">
                  <c:v>6.823148457006841</c:v>
                </c:pt>
                <c:pt idx="78">
                  <c:v>6.823148457006841</c:v>
                </c:pt>
                <c:pt idx="79">
                  <c:v>6.823148457006841</c:v>
                </c:pt>
                <c:pt idx="80">
                  <c:v>6.823148457006841</c:v>
                </c:pt>
                <c:pt idx="81">
                  <c:v>6.823148457006841</c:v>
                </c:pt>
                <c:pt idx="82">
                  <c:v>6.823148457006841</c:v>
                </c:pt>
                <c:pt idx="83">
                  <c:v>6.823148457006841</c:v>
                </c:pt>
                <c:pt idx="84">
                  <c:v>6.823148457006841</c:v>
                </c:pt>
                <c:pt idx="85">
                  <c:v>6.823148457006841</c:v>
                </c:pt>
                <c:pt idx="86">
                  <c:v>6.823148457006841</c:v>
                </c:pt>
                <c:pt idx="87">
                  <c:v>6.823148457006841</c:v>
                </c:pt>
                <c:pt idx="88">
                  <c:v>6.823148457006841</c:v>
                </c:pt>
                <c:pt idx="89">
                  <c:v>6.823148457006841</c:v>
                </c:pt>
                <c:pt idx="90">
                  <c:v>6.823148457006841</c:v>
                </c:pt>
                <c:pt idx="91">
                  <c:v>6.823148457006841</c:v>
                </c:pt>
                <c:pt idx="92">
                  <c:v>6.823148457006841</c:v>
                </c:pt>
                <c:pt idx="93">
                  <c:v>6.823148457006841</c:v>
                </c:pt>
                <c:pt idx="94">
                  <c:v>6.823148457006841</c:v>
                </c:pt>
                <c:pt idx="95">
                  <c:v>6.823148457006841</c:v>
                </c:pt>
                <c:pt idx="96">
                  <c:v>6.823148457006841</c:v>
                </c:pt>
                <c:pt idx="97">
                  <c:v>6.823148457006841</c:v>
                </c:pt>
                <c:pt idx="98">
                  <c:v>6.823148457006841</c:v>
                </c:pt>
                <c:pt idx="99">
                  <c:v>6.823148457006841</c:v>
                </c:pt>
                <c:pt idx="100">
                  <c:v>6.823148457006841</c:v>
                </c:pt>
              </c:numCache>
            </c:numRef>
          </c:yVal>
          <c:smooth val="1"/>
        </c:ser>
        <c:ser>
          <c:idx val="2"/>
          <c:order val="1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180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1"/>
          <c:order val="2"/>
          <c:tx>
            <c:v>Plant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Calculations!$C$3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-4.876851542993158</c:v>
                </c:pt>
              </c:numCache>
            </c:numRef>
          </c:yVal>
          <c:smooth val="0"/>
        </c:ser>
        <c:axId val="43334814"/>
        <c:axId val="54469007"/>
      </c:scatterChart>
      <c:valAx>
        <c:axId val="43334814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54469007"/>
        <c:crosses val="autoZero"/>
        <c:crossBetween val="midCat"/>
        <c:dispUnits/>
      </c:valAx>
      <c:valAx>
        <c:axId val="54469007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43334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6675" y="66675"/>
        <a:ext cx="9210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428625</xdr:colOff>
      <xdr:row>23</xdr:row>
      <xdr:rowOff>152400</xdr:rowOff>
    </xdr:from>
    <xdr:to>
      <xdr:col>5</xdr:col>
      <xdr:colOff>66675</xdr:colOff>
      <xdr:row>25</xdr:row>
      <xdr:rowOff>47625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876675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123825</xdr:rowOff>
    </xdr:from>
    <xdr:to>
      <xdr:col>2</xdr:col>
      <xdr:colOff>371475</xdr:colOff>
      <xdr:row>25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3848100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28575</xdr:rowOff>
    </xdr:from>
    <xdr:to>
      <xdr:col>4</xdr:col>
      <xdr:colOff>466725</xdr:colOff>
      <xdr:row>29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4562475"/>
          <a:ext cx="27527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457200</xdr:colOff>
      <xdr:row>18</xdr:row>
      <xdr:rowOff>66675</xdr:rowOff>
    </xdr:from>
    <xdr:to>
      <xdr:col>15</xdr:col>
      <xdr:colOff>19050</xdr:colOff>
      <xdr:row>29</xdr:row>
      <xdr:rowOff>66675</xdr:rowOff>
    </xdr:to>
    <xdr:sp>
      <xdr:nvSpPr>
        <xdr:cNvPr id="5" name="Rectangle 10"/>
        <xdr:cNvSpPr>
          <a:spLocks/>
        </xdr:cNvSpPr>
      </xdr:nvSpPr>
      <xdr:spPr>
        <a:xfrm>
          <a:off x="7162800" y="2981325"/>
          <a:ext cx="200025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27</xdr:row>
      <xdr:rowOff>38100</xdr:rowOff>
    </xdr:from>
    <xdr:to>
      <xdr:col>15</xdr:col>
      <xdr:colOff>133350</xdr:colOff>
      <xdr:row>30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248525" y="4410075"/>
          <a:ext cx="2028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  <xdr:twoCellAnchor>
    <xdr:from>
      <xdr:col>0</xdr:col>
      <xdr:colOff>123825</xdr:colOff>
      <xdr:row>27</xdr:row>
      <xdr:rowOff>0</xdr:rowOff>
    </xdr:from>
    <xdr:to>
      <xdr:col>4</xdr:col>
      <xdr:colOff>600075</xdr:colOff>
      <xdr:row>28</xdr:row>
      <xdr:rowOff>47625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3825" y="4371975"/>
          <a:ext cx="2914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Move the slider to the right to show time passing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11</xdr:row>
      <xdr:rowOff>57150</xdr:rowOff>
    </xdr:from>
    <xdr:to>
      <xdr:col>9</xdr:col>
      <xdr:colOff>142875</xdr:colOff>
      <xdr:row>13</xdr:row>
      <xdr:rowOff>19050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38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571500</xdr:colOff>
      <xdr:row>18</xdr:row>
      <xdr:rowOff>104775</xdr:rowOff>
    </xdr:from>
    <xdr:to>
      <xdr:col>8</xdr:col>
      <xdr:colOff>28575</xdr:colOff>
      <xdr:row>22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0194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5</xdr:row>
      <xdr:rowOff>66675</xdr:rowOff>
    </xdr:from>
    <xdr:to>
      <xdr:col>13</xdr:col>
      <xdr:colOff>590550</xdr:colOff>
      <xdr:row>28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l="10546" t="30216" r="78515" b="49186"/>
        <a:stretch>
          <a:fillRect/>
        </a:stretch>
      </xdr:blipFill>
      <xdr:spPr>
        <a:xfrm>
          <a:off x="5734050" y="876300"/>
          <a:ext cx="2781300" cy="3771900"/>
        </a:xfrm>
        <a:prstGeom prst="rect">
          <a:avLst/>
        </a:prstGeom>
        <a:solidFill>
          <a:srgbClr val="339966"/>
        </a:solidFill>
        <a:ln w="0" cmpd="sng">
          <a:noFill/>
        </a:ln>
      </xdr:spPr>
    </xdr:pic>
    <xdr:clientData/>
  </xdr:twoCellAnchor>
  <xdr:twoCellAnchor>
    <xdr:from>
      <xdr:col>3</xdr:col>
      <xdr:colOff>476250</xdr:colOff>
      <xdr:row>2</xdr:row>
      <xdr:rowOff>9525</xdr:rowOff>
    </xdr:from>
    <xdr:to>
      <xdr:col>6</xdr:col>
      <xdr:colOff>485775</xdr:colOff>
      <xdr:row>24</xdr:row>
      <xdr:rowOff>38100</xdr:rowOff>
    </xdr:to>
    <xdr:grpSp>
      <xdr:nvGrpSpPr>
        <xdr:cNvPr id="6" name="Group 18"/>
        <xdr:cNvGrpSpPr>
          <a:grpSpLocks/>
        </xdr:cNvGrpSpPr>
      </xdr:nvGrpSpPr>
      <xdr:grpSpPr>
        <a:xfrm>
          <a:off x="2305050" y="333375"/>
          <a:ext cx="1838325" cy="3590925"/>
          <a:chOff x="242" y="35"/>
          <a:chExt cx="193" cy="418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323" y="53"/>
            <a:ext cx="37" cy="400"/>
          </a:xfrm>
          <a:custGeom>
            <a:pathLst>
              <a:path h="400" w="37">
                <a:moveTo>
                  <a:pt x="15" y="400"/>
                </a:moveTo>
                <a:cubicBezTo>
                  <a:pt x="13" y="372"/>
                  <a:pt x="11" y="344"/>
                  <a:pt x="9" y="325"/>
                </a:cubicBezTo>
                <a:cubicBezTo>
                  <a:pt x="7" y="306"/>
                  <a:pt x="0" y="302"/>
                  <a:pt x="1" y="284"/>
                </a:cubicBezTo>
                <a:cubicBezTo>
                  <a:pt x="2" y="266"/>
                  <a:pt x="10" y="243"/>
                  <a:pt x="14" y="219"/>
                </a:cubicBezTo>
                <a:cubicBezTo>
                  <a:pt x="18" y="195"/>
                  <a:pt x="23" y="165"/>
                  <a:pt x="23" y="140"/>
                </a:cubicBezTo>
                <a:cubicBezTo>
                  <a:pt x="23" y="115"/>
                  <a:pt x="14" y="89"/>
                  <a:pt x="16" y="66"/>
                </a:cubicBezTo>
                <a:cubicBezTo>
                  <a:pt x="18" y="43"/>
                  <a:pt x="27" y="21"/>
                  <a:pt x="37" y="0"/>
                </a:cubicBezTo>
              </a:path>
            </a:pathLst>
          </a:custGeom>
          <a:noFill/>
          <a:ln w="508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olygon 14"/>
          <xdr:cNvSpPr>
            <a:spLocks/>
          </xdr:cNvSpPr>
        </xdr:nvSpPr>
        <xdr:spPr>
          <a:xfrm>
            <a:off x="242" y="294"/>
            <a:ext cx="82" cy="42"/>
          </a:xfrm>
          <a:custGeom>
            <a:pathLst>
              <a:path h="42" w="82">
                <a:moveTo>
                  <a:pt x="80" y="42"/>
                </a:moveTo>
                <a:cubicBezTo>
                  <a:pt x="78" y="35"/>
                  <a:pt x="82" y="34"/>
                  <a:pt x="80" y="24"/>
                </a:cubicBezTo>
                <a:cubicBezTo>
                  <a:pt x="75" y="0"/>
                  <a:pt x="56" y="2"/>
                  <a:pt x="35" y="1"/>
                </a:cubicBezTo>
                <a:cubicBezTo>
                  <a:pt x="31" y="1"/>
                  <a:pt x="28" y="0"/>
                  <a:pt x="24" y="0"/>
                </a:cubicBezTo>
                <a:cubicBezTo>
                  <a:pt x="17" y="0"/>
                  <a:pt x="10" y="4"/>
                  <a:pt x="3" y="6"/>
                </a:cubicBezTo>
                <a:cubicBezTo>
                  <a:pt x="0" y="7"/>
                  <a:pt x="9" y="5"/>
                  <a:pt x="12" y="5"/>
                </a:cubicBezTo>
                <a:cubicBezTo>
                  <a:pt x="23" y="7"/>
                  <a:pt x="25" y="19"/>
                  <a:pt x="34" y="25"/>
                </a:cubicBezTo>
                <a:cubicBezTo>
                  <a:pt x="35" y="30"/>
                  <a:pt x="34" y="31"/>
                  <a:pt x="38" y="33"/>
                </a:cubicBezTo>
                <a:cubicBezTo>
                  <a:pt x="41" y="34"/>
                  <a:pt x="47" y="36"/>
                  <a:pt x="47" y="36"/>
                </a:cubicBezTo>
                <a:cubicBezTo>
                  <a:pt x="58" y="34"/>
                  <a:pt x="65" y="34"/>
                  <a:pt x="76" y="38"/>
                </a:cubicBezTo>
                <a:cubicBezTo>
                  <a:pt x="78" y="42"/>
                  <a:pt x="77" y="40"/>
                  <a:pt x="80" y="42"/>
                </a:cubicBez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Polygon 15"/>
          <xdr:cNvSpPr>
            <a:spLocks/>
          </xdr:cNvSpPr>
        </xdr:nvSpPr>
        <xdr:spPr>
          <a:xfrm>
            <a:off x="339" y="207"/>
            <a:ext cx="88" cy="35"/>
          </a:xfrm>
          <a:custGeom>
            <a:pathLst>
              <a:path h="35" w="88">
                <a:moveTo>
                  <a:pt x="0" y="31"/>
                </a:moveTo>
                <a:cubicBezTo>
                  <a:pt x="3" y="24"/>
                  <a:pt x="9" y="17"/>
                  <a:pt x="15" y="13"/>
                </a:cubicBezTo>
                <a:cubicBezTo>
                  <a:pt x="16" y="9"/>
                  <a:pt x="18" y="7"/>
                  <a:pt x="22" y="6"/>
                </a:cubicBezTo>
                <a:cubicBezTo>
                  <a:pt x="24" y="3"/>
                  <a:pt x="31" y="0"/>
                  <a:pt x="31" y="0"/>
                </a:cubicBezTo>
                <a:cubicBezTo>
                  <a:pt x="48" y="3"/>
                  <a:pt x="68" y="4"/>
                  <a:pt x="83" y="14"/>
                </a:cubicBezTo>
                <a:cubicBezTo>
                  <a:pt x="86" y="18"/>
                  <a:pt x="88" y="27"/>
                  <a:pt x="88" y="27"/>
                </a:cubicBezTo>
                <a:cubicBezTo>
                  <a:pt x="86" y="35"/>
                  <a:pt x="85" y="31"/>
                  <a:pt x="77" y="30"/>
                </a:cubicBezTo>
                <a:cubicBezTo>
                  <a:pt x="72" y="28"/>
                  <a:pt x="69" y="25"/>
                  <a:pt x="64" y="23"/>
                </a:cubicBezTo>
                <a:cubicBezTo>
                  <a:pt x="56" y="25"/>
                  <a:pt x="52" y="26"/>
                  <a:pt x="45" y="31"/>
                </a:cubicBezTo>
                <a:cubicBezTo>
                  <a:pt x="42" y="33"/>
                  <a:pt x="36" y="35"/>
                  <a:pt x="36" y="35"/>
                </a:cubicBezTo>
                <a:cubicBezTo>
                  <a:pt x="31" y="34"/>
                  <a:pt x="27" y="31"/>
                  <a:pt x="23" y="28"/>
                </a:cubicBezTo>
                <a:cubicBezTo>
                  <a:pt x="21" y="27"/>
                  <a:pt x="17" y="24"/>
                  <a:pt x="17" y="24"/>
                </a:cubicBezTo>
                <a:cubicBezTo>
                  <a:pt x="9" y="25"/>
                  <a:pt x="6" y="25"/>
                  <a:pt x="0" y="31"/>
                </a:cubicBezTo>
                <a:close/>
              </a:path>
            </a:pathLst>
          </a:custGeom>
          <a:solidFill>
            <a:srgbClr val="339966"/>
          </a:solidFill>
          <a:ln w="508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Polygon 16"/>
          <xdr:cNvSpPr>
            <a:spLocks/>
          </xdr:cNvSpPr>
        </xdr:nvSpPr>
        <xdr:spPr>
          <a:xfrm>
            <a:off x="247" y="116"/>
            <a:ext cx="99" cy="50"/>
          </a:xfrm>
          <a:custGeom>
            <a:pathLst>
              <a:path h="50" w="99">
                <a:moveTo>
                  <a:pt x="93" y="36"/>
                </a:moveTo>
                <a:cubicBezTo>
                  <a:pt x="92" y="30"/>
                  <a:pt x="90" y="26"/>
                  <a:pt x="85" y="22"/>
                </a:cubicBezTo>
                <a:cubicBezTo>
                  <a:pt x="81" y="15"/>
                  <a:pt x="74" y="8"/>
                  <a:pt x="66" y="5"/>
                </a:cubicBezTo>
                <a:cubicBezTo>
                  <a:pt x="64" y="3"/>
                  <a:pt x="57" y="0"/>
                  <a:pt x="57" y="0"/>
                </a:cubicBezTo>
                <a:cubicBezTo>
                  <a:pt x="51" y="2"/>
                  <a:pt x="46" y="3"/>
                  <a:pt x="41" y="6"/>
                </a:cubicBezTo>
                <a:cubicBezTo>
                  <a:pt x="37" y="12"/>
                  <a:pt x="34" y="14"/>
                  <a:pt x="27" y="15"/>
                </a:cubicBezTo>
                <a:cubicBezTo>
                  <a:pt x="20" y="20"/>
                  <a:pt x="16" y="24"/>
                  <a:pt x="10" y="30"/>
                </a:cubicBezTo>
                <a:cubicBezTo>
                  <a:pt x="9" y="34"/>
                  <a:pt x="9" y="39"/>
                  <a:pt x="7" y="43"/>
                </a:cubicBezTo>
                <a:cubicBezTo>
                  <a:pt x="4" y="49"/>
                  <a:pt x="0" y="50"/>
                  <a:pt x="6" y="48"/>
                </a:cubicBezTo>
                <a:cubicBezTo>
                  <a:pt x="8" y="38"/>
                  <a:pt x="10" y="34"/>
                  <a:pt x="21" y="32"/>
                </a:cubicBezTo>
                <a:cubicBezTo>
                  <a:pt x="26" y="34"/>
                  <a:pt x="32" y="35"/>
                  <a:pt x="37" y="37"/>
                </a:cubicBezTo>
                <a:cubicBezTo>
                  <a:pt x="39" y="38"/>
                  <a:pt x="43" y="39"/>
                  <a:pt x="43" y="39"/>
                </a:cubicBezTo>
                <a:cubicBezTo>
                  <a:pt x="50" y="38"/>
                  <a:pt x="54" y="35"/>
                  <a:pt x="61" y="33"/>
                </a:cubicBezTo>
                <a:cubicBezTo>
                  <a:pt x="66" y="32"/>
                  <a:pt x="75" y="29"/>
                  <a:pt x="75" y="29"/>
                </a:cubicBezTo>
                <a:cubicBezTo>
                  <a:pt x="77" y="29"/>
                  <a:pt x="99" y="33"/>
                  <a:pt x="93" y="36"/>
                </a:cubicBezTo>
                <a:close/>
              </a:path>
            </a:pathLst>
          </a:custGeom>
          <a:solidFill>
            <a:srgbClr val="33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Polygon 17"/>
          <xdr:cNvSpPr>
            <a:spLocks/>
          </xdr:cNvSpPr>
        </xdr:nvSpPr>
        <xdr:spPr>
          <a:xfrm>
            <a:off x="352" y="35"/>
            <a:ext cx="83" cy="33"/>
          </a:xfrm>
          <a:custGeom>
            <a:pathLst>
              <a:path h="33" w="83">
                <a:moveTo>
                  <a:pt x="0" y="28"/>
                </a:moveTo>
                <a:cubicBezTo>
                  <a:pt x="6" y="19"/>
                  <a:pt x="16" y="3"/>
                  <a:pt x="26" y="0"/>
                </a:cubicBezTo>
                <a:cubicBezTo>
                  <a:pt x="35" y="3"/>
                  <a:pt x="42" y="6"/>
                  <a:pt x="51" y="7"/>
                </a:cubicBezTo>
                <a:cubicBezTo>
                  <a:pt x="60" y="10"/>
                  <a:pt x="66" y="12"/>
                  <a:pt x="74" y="18"/>
                </a:cubicBezTo>
                <a:cubicBezTo>
                  <a:pt x="77" y="20"/>
                  <a:pt x="83" y="25"/>
                  <a:pt x="83" y="25"/>
                </a:cubicBezTo>
                <a:cubicBezTo>
                  <a:pt x="80" y="33"/>
                  <a:pt x="73" y="26"/>
                  <a:pt x="68" y="25"/>
                </a:cubicBezTo>
                <a:cubicBezTo>
                  <a:pt x="65" y="23"/>
                  <a:pt x="59" y="21"/>
                  <a:pt x="59" y="21"/>
                </a:cubicBezTo>
                <a:cubicBezTo>
                  <a:pt x="51" y="22"/>
                  <a:pt x="45" y="25"/>
                  <a:pt x="37" y="28"/>
                </a:cubicBezTo>
                <a:cubicBezTo>
                  <a:pt x="31" y="27"/>
                  <a:pt x="20" y="25"/>
                  <a:pt x="20" y="25"/>
                </a:cubicBezTo>
                <a:cubicBezTo>
                  <a:pt x="16" y="19"/>
                  <a:pt x="11" y="21"/>
                  <a:pt x="3" y="21"/>
                </a:cubicBezTo>
              </a:path>
            </a:pathLst>
          </a:custGeom>
          <a:solidFill>
            <a:srgbClr val="33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</xdr:row>
      <xdr:rowOff>38100</xdr:rowOff>
    </xdr:from>
    <xdr:to>
      <xdr:col>3</xdr:col>
      <xdr:colOff>390525</xdr:colOff>
      <xdr:row>11</xdr:row>
      <xdr:rowOff>142875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09600" y="523875"/>
          <a:ext cx="16097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Annual plants grow quickly at first and then slow when they reach their maximum height.
cools off 
quickly at first,
and then slower.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H31" sqref="H31"/>
    </sheetView>
  </sheetViews>
  <sheetFormatPr defaultColWidth="9.140625" defaultRowHeight="12.75"/>
  <sheetData>
    <row r="28" ht="12.75">
      <c r="A2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04"/>
  <sheetViews>
    <sheetView workbookViewId="0" topLeftCell="A1">
      <pane ySplit="6120" topLeftCell="BM99" activePane="topLeft" state="split"/>
      <selection pane="topLeft" activeCell="D4" sqref="D4:D104"/>
      <selection pane="bottomLeft" activeCell="F99" sqref="F99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8</v>
      </c>
      <c r="C2" s="1">
        <f>180-IF(pen_RF,20*time,0)</f>
        <v>180</v>
      </c>
      <c r="D2" s="1">
        <v>20</v>
      </c>
      <c r="F2">
        <v>0</v>
      </c>
    </row>
    <row r="3" spans="1:8" ht="12.75">
      <c r="A3" s="2" t="s">
        <v>10</v>
      </c>
      <c r="C3" s="3">
        <v>170</v>
      </c>
      <c r="D3" s="3">
        <f>VLOOKUP(time,K4:M104,3)</f>
        <v>-4.876851542993158</v>
      </c>
      <c r="E3" t="s">
        <v>5</v>
      </c>
      <c r="F3" t="b">
        <v>0</v>
      </c>
      <c r="H3" t="s">
        <v>2</v>
      </c>
    </row>
    <row r="4" spans="1:13" ht="12.75">
      <c r="A4" t="s">
        <v>7</v>
      </c>
      <c r="B4" s="1">
        <v>0</v>
      </c>
      <c r="C4" s="4">
        <f aca="true" t="shared" si="0" ref="C4:C35">IF(pen_RF,IF(B4&lt;time,187-(20*time-(B4*20)+7),$C$3+9),$C$3+9)</f>
        <v>179</v>
      </c>
      <c r="D4" s="1">
        <f aca="true" t="shared" si="1" ref="D4:D35">IF(B4&lt;time,VLOOKUP(B4,$K$4:$M$104,3),$D$3)+11.7</f>
        <v>6.823148457006841</v>
      </c>
      <c r="E4" t="s">
        <v>6</v>
      </c>
      <c r="F4" t="b">
        <v>1</v>
      </c>
      <c r="K4" s="1">
        <v>0</v>
      </c>
      <c r="L4">
        <v>0.0066928509242848554</v>
      </c>
      <c r="M4">
        <f>L4*18.4-5</f>
        <v>-4.876851542993158</v>
      </c>
    </row>
    <row r="5" spans="2:13" ht="12.75">
      <c r="B5" s="1">
        <f>B4+0.1</f>
        <v>0.1</v>
      </c>
      <c r="C5" s="4">
        <f t="shared" si="0"/>
        <v>179</v>
      </c>
      <c r="D5" s="1">
        <f t="shared" si="1"/>
        <v>6.823148457006841</v>
      </c>
      <c r="K5" s="1">
        <f>K4+0.1</f>
        <v>0.1</v>
      </c>
      <c r="L5">
        <v>0.007391541344281971</v>
      </c>
      <c r="M5">
        <f aca="true" t="shared" si="2" ref="M5:M68">L5*18.4-5</f>
        <v>-4.8639956392652115</v>
      </c>
    </row>
    <row r="6" spans="2:13" ht="12.75">
      <c r="B6" s="1">
        <f aca="true" t="shared" si="3" ref="B6:B69">B5+0.1</f>
        <v>0.2</v>
      </c>
      <c r="C6" s="4">
        <f t="shared" si="0"/>
        <v>179</v>
      </c>
      <c r="D6" s="1">
        <f t="shared" si="1"/>
        <v>6.823148457006841</v>
      </c>
      <c r="K6" s="1">
        <f aca="true" t="shared" si="4" ref="K6:K69">K5+0.1</f>
        <v>0.2</v>
      </c>
      <c r="L6">
        <v>0.00816257115315989</v>
      </c>
      <c r="M6">
        <f t="shared" si="2"/>
        <v>-4.849808690781858</v>
      </c>
    </row>
    <row r="7" spans="2:13" ht="12.75">
      <c r="B7" s="1">
        <f t="shared" si="3"/>
        <v>0.30000000000000004</v>
      </c>
      <c r="C7" s="4">
        <f t="shared" si="0"/>
        <v>179</v>
      </c>
      <c r="D7" s="1">
        <f t="shared" si="1"/>
        <v>6.823148457006841</v>
      </c>
      <c r="K7" s="1">
        <f t="shared" si="4"/>
        <v>0.30000000000000004</v>
      </c>
      <c r="L7">
        <v>0.009013298652847815</v>
      </c>
      <c r="M7">
        <f t="shared" si="2"/>
        <v>-4.8341553047876005</v>
      </c>
    </row>
    <row r="8" spans="2:13" ht="12.75">
      <c r="B8" s="1">
        <f t="shared" si="3"/>
        <v>0.4</v>
      </c>
      <c r="C8" s="4">
        <f t="shared" si="0"/>
        <v>179</v>
      </c>
      <c r="D8" s="1">
        <f t="shared" si="1"/>
        <v>6.823148457006841</v>
      </c>
      <c r="K8" s="1">
        <f t="shared" si="4"/>
        <v>0.4</v>
      </c>
      <c r="L8">
        <v>0.009951801866904308</v>
      </c>
      <c r="M8">
        <f t="shared" si="2"/>
        <v>-4.816886845648961</v>
      </c>
    </row>
    <row r="9" spans="2:13" ht="12.75">
      <c r="B9" s="1">
        <f t="shared" si="3"/>
        <v>0.5</v>
      </c>
      <c r="C9" s="4">
        <f t="shared" si="0"/>
        <v>179</v>
      </c>
      <c r="D9" s="1">
        <f t="shared" si="1"/>
        <v>6.823148457006841</v>
      </c>
      <c r="K9" s="1">
        <f t="shared" si="4"/>
        <v>0.5</v>
      </c>
      <c r="L9">
        <v>0.010986942630593162</v>
      </c>
      <c r="M9">
        <f t="shared" si="2"/>
        <v>-4.797840255597086</v>
      </c>
    </row>
    <row r="10" spans="2:13" ht="12.75">
      <c r="B10" s="1">
        <f t="shared" si="3"/>
        <v>0.6</v>
      </c>
      <c r="C10" s="4">
        <f t="shared" si="0"/>
        <v>179</v>
      </c>
      <c r="D10" s="1">
        <f t="shared" si="1"/>
        <v>6.823148457006841</v>
      </c>
      <c r="K10" s="1">
        <f t="shared" si="4"/>
        <v>0.6</v>
      </c>
      <c r="L10">
        <v>0.012128434984274213</v>
      </c>
      <c r="M10">
        <f t="shared" si="2"/>
        <v>-4.776836796289355</v>
      </c>
    </row>
    <row r="11" spans="2:13" ht="12.75">
      <c r="B11" s="1">
        <f t="shared" si="3"/>
        <v>0.7</v>
      </c>
      <c r="C11" s="4">
        <f t="shared" si="0"/>
        <v>179</v>
      </c>
      <c r="D11" s="1">
        <f t="shared" si="1"/>
        <v>6.823148457006841</v>
      </c>
      <c r="K11" s="1">
        <f t="shared" si="4"/>
        <v>0.7</v>
      </c>
      <c r="L11">
        <v>0.013386917827664744</v>
      </c>
      <c r="M11">
        <f t="shared" si="2"/>
        <v>-4.7536807119709685</v>
      </c>
    </row>
    <row r="12" spans="2:13" ht="12.75">
      <c r="B12" s="1">
        <f t="shared" si="3"/>
        <v>0.7999999999999999</v>
      </c>
      <c r="C12" s="4">
        <f t="shared" si="0"/>
        <v>179</v>
      </c>
      <c r="D12" s="1">
        <f t="shared" si="1"/>
        <v>6.823148457006841</v>
      </c>
      <c r="K12" s="1">
        <f t="shared" si="4"/>
        <v>0.7999999999999999</v>
      </c>
      <c r="L12">
        <v>0.014774031693273017</v>
      </c>
      <c r="M12">
        <f t="shared" si="2"/>
        <v>-4.728157816843776</v>
      </c>
    </row>
    <row r="13" spans="2:13" ht="12.75">
      <c r="B13" s="1">
        <f t="shared" si="3"/>
        <v>0.8999999999999999</v>
      </c>
      <c r="C13" s="4">
        <f t="shared" si="0"/>
        <v>179</v>
      </c>
      <c r="D13" s="1">
        <f t="shared" si="1"/>
        <v>6.823148457006841</v>
      </c>
      <c r="K13" s="1">
        <f t="shared" si="4"/>
        <v>0.8999999999999999</v>
      </c>
      <c r="L13">
        <v>0.01630249937144089</v>
      </c>
      <c r="M13">
        <f t="shared" si="2"/>
        <v>-4.700034011565488</v>
      </c>
    </row>
    <row r="14" spans="2:13" ht="12.75">
      <c r="B14" s="1">
        <f t="shared" si="3"/>
        <v>0.9999999999999999</v>
      </c>
      <c r="C14" s="4">
        <f t="shared" si="0"/>
        <v>179</v>
      </c>
      <c r="D14" s="1">
        <f t="shared" si="1"/>
        <v>6.823148457006841</v>
      </c>
      <c r="K14" s="1">
        <f t="shared" si="4"/>
        <v>0.9999999999999999</v>
      </c>
      <c r="L14">
        <v>0.017986209962091496</v>
      </c>
      <c r="M14">
        <f t="shared" si="2"/>
        <v>-4.669053736697516</v>
      </c>
    </row>
    <row r="15" spans="2:13" ht="12.75">
      <c r="B15" s="1">
        <f t="shared" si="3"/>
        <v>1.0999999999999999</v>
      </c>
      <c r="C15" s="4">
        <f t="shared" si="0"/>
        <v>179</v>
      </c>
      <c r="D15" s="1">
        <f t="shared" si="1"/>
        <v>6.823148457006841</v>
      </c>
      <c r="E15" t="s">
        <v>12</v>
      </c>
      <c r="K15" s="1">
        <f t="shared" si="4"/>
        <v>1.0999999999999999</v>
      </c>
      <c r="L15">
        <v>0.01984030573407744</v>
      </c>
      <c r="M15">
        <f t="shared" si="2"/>
        <v>-4.634938374492975</v>
      </c>
    </row>
    <row r="16" spans="2:13" ht="12.75">
      <c r="B16" s="1">
        <f t="shared" si="3"/>
        <v>1.2</v>
      </c>
      <c r="C16" s="4">
        <f t="shared" si="0"/>
        <v>179</v>
      </c>
      <c r="D16" s="1">
        <f t="shared" si="1"/>
        <v>6.823148457006841</v>
      </c>
      <c r="E16" t="s">
        <v>13</v>
      </c>
      <c r="K16" s="1">
        <f t="shared" si="4"/>
        <v>1.2</v>
      </c>
      <c r="L16">
        <v>0.021881270936130404</v>
      </c>
      <c r="M16">
        <f t="shared" si="2"/>
        <v>-4.5973846147752</v>
      </c>
    </row>
    <row r="17" spans="2:13" ht="12.75">
      <c r="B17" s="1">
        <f t="shared" si="3"/>
        <v>1.3</v>
      </c>
      <c r="C17" s="4">
        <f t="shared" si="0"/>
        <v>179</v>
      </c>
      <c r="D17" s="1">
        <f t="shared" si="1"/>
        <v>6.823148457006841</v>
      </c>
      <c r="E17" t="s">
        <v>11</v>
      </c>
      <c r="K17" s="1">
        <f t="shared" si="4"/>
        <v>1.3</v>
      </c>
      <c r="L17">
        <v>0.024127021417669123</v>
      </c>
      <c r="M17">
        <f t="shared" si="2"/>
        <v>-4.556062805914888</v>
      </c>
    </row>
    <row r="18" spans="2:13" ht="12.75">
      <c r="B18" s="1">
        <f t="shared" si="3"/>
        <v>1.4000000000000001</v>
      </c>
      <c r="C18" s="4">
        <f t="shared" si="0"/>
        <v>179</v>
      </c>
      <c r="D18" s="1">
        <f t="shared" si="1"/>
        <v>6.823148457006841</v>
      </c>
      <c r="K18" s="1">
        <f t="shared" si="4"/>
        <v>1.4000000000000001</v>
      </c>
      <c r="L18">
        <v>0.026596993576865773</v>
      </c>
      <c r="M18">
        <f t="shared" si="2"/>
        <v>-4.510615318185669</v>
      </c>
    </row>
    <row r="19" spans="2:13" ht="12.75">
      <c r="B19" s="1">
        <f t="shared" si="3"/>
        <v>1.5000000000000002</v>
      </c>
      <c r="C19" s="4">
        <f t="shared" si="0"/>
        <v>179</v>
      </c>
      <c r="D19" s="1">
        <f t="shared" si="1"/>
        <v>6.823148457006841</v>
      </c>
      <c r="K19" s="1">
        <f t="shared" si="4"/>
        <v>1.5000000000000002</v>
      </c>
      <c r="L19">
        <v>0.02931223075135623</v>
      </c>
      <c r="M19">
        <f t="shared" si="2"/>
        <v>-4.4606549541750455</v>
      </c>
    </row>
    <row r="20" spans="2:13" ht="12.75">
      <c r="B20" s="1">
        <f t="shared" si="3"/>
        <v>1.6000000000000003</v>
      </c>
      <c r="C20" s="4">
        <f t="shared" si="0"/>
        <v>179</v>
      </c>
      <c r="D20" s="1">
        <f t="shared" si="1"/>
        <v>6.823148457006841</v>
      </c>
      <c r="K20" s="1">
        <f t="shared" si="4"/>
        <v>1.6000000000000003</v>
      </c>
      <c r="L20">
        <v>0.03229546469845042</v>
      </c>
      <c r="M20">
        <f t="shared" si="2"/>
        <v>-4.4057634495485125</v>
      </c>
    </row>
    <row r="21" spans="2:13" ht="12.75">
      <c r="B21" s="1">
        <f t="shared" si="3"/>
        <v>1.7000000000000004</v>
      </c>
      <c r="C21" s="4">
        <f t="shared" si="0"/>
        <v>179</v>
      </c>
      <c r="D21" s="1">
        <f t="shared" si="1"/>
        <v>6.823148457006841</v>
      </c>
      <c r="K21" s="1">
        <f t="shared" si="4"/>
        <v>1.7000000000000004</v>
      </c>
      <c r="L21">
        <v>0.03557118927263607</v>
      </c>
      <c r="M21">
        <f t="shared" si="2"/>
        <v>-4.3454901173834966</v>
      </c>
    </row>
    <row r="22" spans="2:13" ht="12.75">
      <c r="B22" s="1">
        <f t="shared" si="3"/>
        <v>1.8000000000000005</v>
      </c>
      <c r="C22" s="4">
        <f t="shared" si="0"/>
        <v>179</v>
      </c>
      <c r="D22" s="1">
        <f t="shared" si="1"/>
        <v>6.823148457006841</v>
      </c>
      <c r="K22" s="1">
        <f t="shared" si="4"/>
        <v>1.8000000000000005</v>
      </c>
      <c r="L22">
        <v>0.03916572279676425</v>
      </c>
      <c r="M22">
        <f t="shared" si="2"/>
        <v>-4.2793507005395375</v>
      </c>
    </row>
    <row r="23" spans="2:13" ht="12.75">
      <c r="B23" s="1">
        <f t="shared" si="3"/>
        <v>1.9000000000000006</v>
      </c>
      <c r="C23" s="4">
        <f t="shared" si="0"/>
        <v>179</v>
      </c>
      <c r="D23" s="1">
        <f t="shared" si="1"/>
        <v>6.823148457006841</v>
      </c>
      <c r="K23" s="1">
        <f t="shared" si="4"/>
        <v>1.9000000000000006</v>
      </c>
      <c r="L23">
        <v>0.04310725494108601</v>
      </c>
      <c r="M23">
        <f t="shared" si="2"/>
        <v>-4.206826509084017</v>
      </c>
    </row>
    <row r="24" spans="2:13" ht="12.75">
      <c r="B24" s="1">
        <f t="shared" si="3"/>
        <v>2.0000000000000004</v>
      </c>
      <c r="C24" s="4">
        <f t="shared" si="0"/>
        <v>179</v>
      </c>
      <c r="D24" s="1">
        <f t="shared" si="1"/>
        <v>6.823148457006841</v>
      </c>
      <c r="K24" s="1">
        <f t="shared" si="4"/>
        <v>2.0000000000000004</v>
      </c>
      <c r="L24">
        <v>0.04742587317756666</v>
      </c>
      <c r="M24">
        <f t="shared" si="2"/>
        <v>-4.127363933532774</v>
      </c>
    </row>
    <row r="25" spans="2:13" ht="12.75">
      <c r="B25" s="1">
        <f t="shared" si="3"/>
        <v>2.1000000000000005</v>
      </c>
      <c r="C25" s="4">
        <f t="shared" si="0"/>
        <v>179</v>
      </c>
      <c r="D25" s="1">
        <f t="shared" si="1"/>
        <v>6.823148457006841</v>
      </c>
      <c r="K25" s="1">
        <f t="shared" si="4"/>
        <v>2.1000000000000005</v>
      </c>
      <c r="L25">
        <v>0.05215356307841761</v>
      </c>
      <c r="M25">
        <f t="shared" si="2"/>
        <v>-4.040374439357116</v>
      </c>
    </row>
    <row r="26" spans="2:13" ht="12.75">
      <c r="B26" s="1">
        <f t="shared" si="3"/>
        <v>2.2000000000000006</v>
      </c>
      <c r="C26" s="4">
        <f t="shared" si="0"/>
        <v>179</v>
      </c>
      <c r="D26" s="1">
        <f t="shared" si="1"/>
        <v>6.823148457006841</v>
      </c>
      <c r="K26" s="1">
        <f t="shared" si="4"/>
        <v>2.2000000000000006</v>
      </c>
      <c r="L26">
        <v>0.05732417589886861</v>
      </c>
      <c r="M26">
        <f t="shared" si="2"/>
        <v>-3.9452351634608176</v>
      </c>
    </row>
    <row r="27" spans="2:13" ht="12.75">
      <c r="B27" s="1">
        <f t="shared" si="3"/>
        <v>2.3000000000000007</v>
      </c>
      <c r="C27" s="4">
        <f t="shared" si="0"/>
        <v>179</v>
      </c>
      <c r="D27" s="1">
        <f t="shared" si="1"/>
        <v>6.823148457006841</v>
      </c>
      <c r="K27" s="1">
        <f t="shared" si="4"/>
        <v>2.3000000000000007</v>
      </c>
      <c r="L27">
        <v>0.06297335605699635</v>
      </c>
      <c r="M27">
        <f t="shared" si="2"/>
        <v>-3.8412902485512674</v>
      </c>
    </row>
    <row r="28" spans="2:13" ht="12.75">
      <c r="B28" s="1">
        <f t="shared" si="3"/>
        <v>2.400000000000001</v>
      </c>
      <c r="C28" s="4">
        <f t="shared" si="0"/>
        <v>179</v>
      </c>
      <c r="D28" s="1">
        <f t="shared" si="1"/>
        <v>6.823148457006841</v>
      </c>
      <c r="K28" s="1">
        <f t="shared" si="4"/>
        <v>2.400000000000001</v>
      </c>
      <c r="L28">
        <v>0.06913842034334666</v>
      </c>
      <c r="M28">
        <f t="shared" si="2"/>
        <v>-3.727853065682422</v>
      </c>
    </row>
    <row r="29" spans="2:13" ht="12.75">
      <c r="B29" s="1">
        <f t="shared" si="3"/>
        <v>2.500000000000001</v>
      </c>
      <c r="C29" s="4">
        <f t="shared" si="0"/>
        <v>179</v>
      </c>
      <c r="D29" s="1">
        <f t="shared" si="1"/>
        <v>6.823148457006841</v>
      </c>
      <c r="K29" s="1">
        <f t="shared" si="4"/>
        <v>2.500000000000001</v>
      </c>
      <c r="L29">
        <v>0.0758581800212434</v>
      </c>
      <c r="M29">
        <f t="shared" si="2"/>
        <v>-3.604209487609122</v>
      </c>
    </row>
    <row r="30" spans="2:13" ht="12.75">
      <c r="B30" s="1">
        <f t="shared" si="3"/>
        <v>2.600000000000001</v>
      </c>
      <c r="C30" s="4">
        <f t="shared" si="0"/>
        <v>179</v>
      </c>
      <c r="D30" s="1">
        <f t="shared" si="1"/>
        <v>6.823148457006841</v>
      </c>
      <c r="K30" s="1">
        <f t="shared" si="4"/>
        <v>2.600000000000001</v>
      </c>
      <c r="L30">
        <v>0.08317269649392221</v>
      </c>
      <c r="M30">
        <f t="shared" si="2"/>
        <v>-3.4696223845118315</v>
      </c>
    </row>
    <row r="31" spans="2:13" ht="12.75">
      <c r="B31" s="1">
        <f t="shared" si="3"/>
        <v>2.700000000000001</v>
      </c>
      <c r="C31" s="4">
        <f t="shared" si="0"/>
        <v>179</v>
      </c>
      <c r="D31" s="1">
        <f t="shared" si="1"/>
        <v>6.823148457006841</v>
      </c>
      <c r="K31" s="1">
        <f t="shared" si="4"/>
        <v>2.700000000000001</v>
      </c>
      <c r="L31">
        <v>0.09112296101485597</v>
      </c>
      <c r="M31">
        <f t="shared" si="2"/>
        <v>-3.3233375173266504</v>
      </c>
    </row>
    <row r="32" spans="2:13" ht="12.75">
      <c r="B32" s="1">
        <f t="shared" si="3"/>
        <v>2.800000000000001</v>
      </c>
      <c r="C32" s="4">
        <f t="shared" si="0"/>
        <v>179</v>
      </c>
      <c r="D32" s="1">
        <f t="shared" si="1"/>
        <v>6.823148457006841</v>
      </c>
      <c r="K32" s="1">
        <f t="shared" si="4"/>
        <v>2.800000000000001</v>
      </c>
      <c r="L32">
        <v>0.09975048911968498</v>
      </c>
      <c r="M32">
        <f t="shared" si="2"/>
        <v>-3.164591000197796</v>
      </c>
    </row>
    <row r="33" spans="2:13" ht="12.75">
      <c r="B33" s="1">
        <f t="shared" si="3"/>
        <v>2.9000000000000012</v>
      </c>
      <c r="C33" s="4">
        <f t="shared" si="0"/>
        <v>179</v>
      </c>
      <c r="D33" s="1">
        <f t="shared" si="1"/>
        <v>6.823148457006841</v>
      </c>
      <c r="K33" s="1">
        <f t="shared" si="4"/>
        <v>2.9000000000000012</v>
      </c>
      <c r="L33">
        <v>0.10909682119561274</v>
      </c>
      <c r="M33">
        <f t="shared" si="2"/>
        <v>-2.9926184900007256</v>
      </c>
    </row>
    <row r="34" spans="2:13" ht="12.75">
      <c r="B34" s="1">
        <f t="shared" si="3"/>
        <v>3.0000000000000013</v>
      </c>
      <c r="C34" s="4">
        <f t="shared" si="0"/>
        <v>179</v>
      </c>
      <c r="D34" s="1">
        <f t="shared" si="1"/>
        <v>6.823148457006841</v>
      </c>
      <c r="K34" s="1">
        <f t="shared" si="4"/>
        <v>3.0000000000000013</v>
      </c>
      <c r="L34">
        <v>0.11920292202211738</v>
      </c>
      <c r="M34">
        <f t="shared" si="2"/>
        <v>-2.8066662347930404</v>
      </c>
    </row>
    <row r="35" spans="2:13" ht="12.75">
      <c r="B35" s="1">
        <f t="shared" si="3"/>
        <v>3.1000000000000014</v>
      </c>
      <c r="C35" s="4">
        <f t="shared" si="0"/>
        <v>179</v>
      </c>
      <c r="D35" s="1">
        <f t="shared" si="1"/>
        <v>6.823148457006841</v>
      </c>
      <c r="K35" s="1">
        <f t="shared" si="4"/>
        <v>3.1000000000000014</v>
      </c>
      <c r="L35">
        <v>0.13010847436299766</v>
      </c>
      <c r="M35">
        <f t="shared" si="2"/>
        <v>-2.606004071720843</v>
      </c>
    </row>
    <row r="36" spans="2:13" ht="12.75">
      <c r="B36" s="1">
        <f t="shared" si="3"/>
        <v>3.2000000000000015</v>
      </c>
      <c r="C36" s="4">
        <f aca="true" t="shared" si="5" ref="C36:C67">IF(pen_RF,IF(B36&lt;time,187-(20*time-(B36*20)+7),$C$3+9),$C$3+9)</f>
        <v>179</v>
      </c>
      <c r="D36" s="1">
        <f aca="true" t="shared" si="6" ref="D36:D67">IF(B36&lt;time,VLOOKUP(B36,$K$4:$M$104,3),$D$3)+11.7</f>
        <v>6.823148457006841</v>
      </c>
      <c r="K36" s="1">
        <f t="shared" si="4"/>
        <v>3.2000000000000015</v>
      </c>
      <c r="L36">
        <v>0.1418510649004876</v>
      </c>
      <c r="M36">
        <f t="shared" si="2"/>
        <v>-2.3899404058310285</v>
      </c>
    </row>
    <row r="37" spans="2:13" ht="12.75">
      <c r="B37" s="1">
        <f t="shared" si="3"/>
        <v>3.3000000000000016</v>
      </c>
      <c r="C37" s="4">
        <f t="shared" si="5"/>
        <v>179</v>
      </c>
      <c r="D37" s="1">
        <f t="shared" si="6"/>
        <v>6.823148457006841</v>
      </c>
      <c r="K37" s="1">
        <f t="shared" si="4"/>
        <v>3.3000000000000016</v>
      </c>
      <c r="L37">
        <v>0.1544652650835345</v>
      </c>
      <c r="M37">
        <f t="shared" si="2"/>
        <v>-2.157839122462965</v>
      </c>
    </row>
    <row r="38" spans="2:13" ht="12.75">
      <c r="B38" s="1">
        <f t="shared" si="3"/>
        <v>3.4000000000000017</v>
      </c>
      <c r="C38" s="4">
        <f t="shared" si="5"/>
        <v>179</v>
      </c>
      <c r="D38" s="1">
        <f t="shared" si="6"/>
        <v>6.823148457006841</v>
      </c>
      <c r="K38" s="1">
        <f t="shared" si="4"/>
        <v>3.4000000000000017</v>
      </c>
      <c r="L38">
        <v>0.16798161486607532</v>
      </c>
      <c r="M38">
        <f t="shared" si="2"/>
        <v>-1.9091382864642141</v>
      </c>
    </row>
    <row r="39" spans="2:13" ht="12.75">
      <c r="B39" s="1">
        <f t="shared" si="3"/>
        <v>3.5000000000000018</v>
      </c>
      <c r="C39" s="4">
        <f t="shared" si="5"/>
        <v>179</v>
      </c>
      <c r="D39" s="1">
        <f t="shared" si="6"/>
        <v>6.823148457006841</v>
      </c>
      <c r="K39" s="1">
        <f t="shared" si="4"/>
        <v>3.5000000000000018</v>
      </c>
      <c r="L39">
        <v>0.18242552380635615</v>
      </c>
      <c r="M39">
        <f t="shared" si="2"/>
        <v>-1.643370361963047</v>
      </c>
    </row>
    <row r="40" spans="2:13" ht="12.75">
      <c r="B40" s="1">
        <f t="shared" si="3"/>
        <v>3.600000000000002</v>
      </c>
      <c r="C40" s="4">
        <f t="shared" si="5"/>
        <v>179</v>
      </c>
      <c r="D40" s="1">
        <f t="shared" si="6"/>
        <v>6.823148457006841</v>
      </c>
      <c r="K40" s="1">
        <f t="shared" si="4"/>
        <v>3.600000000000002</v>
      </c>
      <c r="L40">
        <v>0.19781611144141806</v>
      </c>
      <c r="M40">
        <f t="shared" si="2"/>
        <v>-1.3601835494779082</v>
      </c>
    </row>
    <row r="41" spans="2:13" ht="12.75">
      <c r="B41" s="1">
        <f t="shared" si="3"/>
        <v>3.700000000000002</v>
      </c>
      <c r="C41" s="4">
        <f t="shared" si="5"/>
        <v>179</v>
      </c>
      <c r="D41" s="1">
        <f t="shared" si="6"/>
        <v>6.823148457006841</v>
      </c>
      <c r="K41" s="1">
        <f t="shared" si="4"/>
        <v>3.700000000000002</v>
      </c>
      <c r="L41">
        <v>0.21416501695744122</v>
      </c>
      <c r="M41">
        <f t="shared" si="2"/>
        <v>-1.059363687983082</v>
      </c>
    </row>
    <row r="42" spans="2:13" ht="12.75">
      <c r="B42" s="1">
        <f t="shared" si="3"/>
        <v>3.800000000000002</v>
      </c>
      <c r="C42" s="4">
        <f t="shared" si="5"/>
        <v>179</v>
      </c>
      <c r="D42" s="1">
        <f t="shared" si="6"/>
        <v>6.823148457006841</v>
      </c>
      <c r="K42" s="1">
        <f t="shared" si="4"/>
        <v>3.800000000000002</v>
      </c>
      <c r="L42">
        <v>0.23147521650098218</v>
      </c>
      <c r="M42">
        <f t="shared" si="2"/>
        <v>-0.7408560163819278</v>
      </c>
    </row>
    <row r="43" spans="2:13" ht="12.75">
      <c r="B43" s="1">
        <f t="shared" si="3"/>
        <v>3.900000000000002</v>
      </c>
      <c r="C43" s="4">
        <f t="shared" si="5"/>
        <v>179</v>
      </c>
      <c r="D43" s="1">
        <f t="shared" si="6"/>
        <v>6.823148457006841</v>
      </c>
      <c r="K43" s="1">
        <f t="shared" si="4"/>
        <v>3.900000000000002</v>
      </c>
      <c r="L43">
        <v>0.24973989440488223</v>
      </c>
      <c r="M43">
        <f t="shared" si="2"/>
        <v>-0.40478594295016723</v>
      </c>
    </row>
    <row r="44" spans="2:13" ht="12.75">
      <c r="B44" s="1">
        <f t="shared" si="3"/>
        <v>4.000000000000002</v>
      </c>
      <c r="C44" s="4">
        <f t="shared" si="5"/>
        <v>179</v>
      </c>
      <c r="D44" s="1">
        <f t="shared" si="6"/>
        <v>6.823148457006841</v>
      </c>
      <c r="K44" s="1">
        <f t="shared" si="4"/>
        <v>4.000000000000002</v>
      </c>
      <c r="L44">
        <v>0.26894142136999494</v>
      </c>
      <c r="M44">
        <f t="shared" si="2"/>
        <v>-0.05147784679209355</v>
      </c>
    </row>
    <row r="45" spans="2:13" ht="12.75">
      <c r="B45" s="1">
        <f t="shared" si="3"/>
        <v>4.100000000000001</v>
      </c>
      <c r="C45" s="4">
        <f t="shared" si="5"/>
        <v>179</v>
      </c>
      <c r="D45" s="1">
        <f t="shared" si="6"/>
        <v>6.823148457006841</v>
      </c>
      <c r="K45" s="1">
        <f t="shared" si="4"/>
        <v>4.100000000000001</v>
      </c>
      <c r="L45">
        <v>0.28905049737499583</v>
      </c>
      <c r="M45">
        <f t="shared" si="2"/>
        <v>0.3185291516999227</v>
      </c>
    </row>
    <row r="46" spans="2:13" ht="12.75">
      <c r="B46" s="1">
        <f t="shared" si="3"/>
        <v>4.200000000000001</v>
      </c>
      <c r="C46" s="4">
        <f t="shared" si="5"/>
        <v>179</v>
      </c>
      <c r="D46" s="1">
        <f t="shared" si="6"/>
        <v>6.823148457006841</v>
      </c>
      <c r="K46" s="1">
        <f t="shared" si="4"/>
        <v>4.200000000000001</v>
      </c>
      <c r="L46">
        <v>0.3100255188723874</v>
      </c>
      <c r="M46">
        <f t="shared" si="2"/>
        <v>0.7044695472519278</v>
      </c>
    </row>
    <row r="47" spans="2:13" ht="12.75">
      <c r="B47" s="1">
        <f t="shared" si="3"/>
        <v>4.300000000000001</v>
      </c>
      <c r="C47" s="4">
        <f t="shared" si="5"/>
        <v>179</v>
      </c>
      <c r="D47" s="1">
        <f t="shared" si="6"/>
        <v>6.823148457006841</v>
      </c>
      <c r="K47" s="1">
        <f t="shared" si="4"/>
        <v>4.300000000000001</v>
      </c>
      <c r="L47">
        <v>0.3318122278318337</v>
      </c>
      <c r="M47">
        <f t="shared" si="2"/>
        <v>1.1053449921057394</v>
      </c>
    </row>
    <row r="48" spans="2:13" ht="12.75">
      <c r="B48" s="1">
        <f t="shared" si="3"/>
        <v>4.4</v>
      </c>
      <c r="C48" s="4">
        <f t="shared" si="5"/>
        <v>179</v>
      </c>
      <c r="D48" s="1">
        <f t="shared" si="6"/>
        <v>6.823148457006841</v>
      </c>
      <c r="K48" s="1">
        <f t="shared" si="4"/>
        <v>4.4</v>
      </c>
      <c r="L48">
        <v>0.3543436937742043</v>
      </c>
      <c r="M48">
        <f t="shared" si="2"/>
        <v>1.5199239654453587</v>
      </c>
    </row>
    <row r="49" spans="2:13" ht="12.75">
      <c r="B49" s="1">
        <f t="shared" si="3"/>
        <v>4.5</v>
      </c>
      <c r="C49" s="4">
        <f t="shared" si="5"/>
        <v>179</v>
      </c>
      <c r="D49" s="1">
        <f t="shared" si="6"/>
        <v>6.823148457006841</v>
      </c>
      <c r="K49" s="1">
        <f t="shared" si="4"/>
        <v>4.5</v>
      </c>
      <c r="L49">
        <v>0.3775406687981452</v>
      </c>
      <c r="M49">
        <f t="shared" si="2"/>
        <v>1.9467483058858708</v>
      </c>
    </row>
    <row r="50" spans="2:13" ht="12.75">
      <c r="B50" s="1">
        <f t="shared" si="3"/>
        <v>4.6</v>
      </c>
      <c r="C50" s="4">
        <f t="shared" si="5"/>
        <v>179</v>
      </c>
      <c r="D50" s="1">
        <f t="shared" si="6"/>
        <v>6.823148457006841</v>
      </c>
      <c r="K50" s="1">
        <f t="shared" si="4"/>
        <v>4.6</v>
      </c>
      <c r="L50">
        <v>0.4013123398875477</v>
      </c>
      <c r="M50">
        <f t="shared" si="2"/>
        <v>2.384147053930877</v>
      </c>
    </row>
    <row r="51" spans="2:13" ht="12.75">
      <c r="B51" s="1">
        <f t="shared" si="3"/>
        <v>4.699999999999999</v>
      </c>
      <c r="C51" s="4">
        <f t="shared" si="5"/>
        <v>179</v>
      </c>
      <c r="D51" s="1">
        <f t="shared" si="6"/>
        <v>6.823148457006841</v>
      </c>
      <c r="K51" s="1">
        <f t="shared" si="4"/>
        <v>4.699999999999999</v>
      </c>
      <c r="L51">
        <v>0.42555748318834075</v>
      </c>
      <c r="M51">
        <f t="shared" si="2"/>
        <v>2.8302576906654693</v>
      </c>
    </row>
    <row r="52" spans="2:13" ht="12.75">
      <c r="B52" s="1">
        <f t="shared" si="3"/>
        <v>4.799999999999999</v>
      </c>
      <c r="C52" s="4">
        <f t="shared" si="5"/>
        <v>179</v>
      </c>
      <c r="D52" s="1">
        <f t="shared" si="6"/>
        <v>6.823148457006841</v>
      </c>
      <c r="K52" s="1">
        <f t="shared" si="4"/>
        <v>4.799999999999999</v>
      </c>
      <c r="L52">
        <v>0.45016600268752177</v>
      </c>
      <c r="M52">
        <f t="shared" si="2"/>
        <v>3.2830544494504004</v>
      </c>
    </row>
    <row r="53" spans="2:13" ht="12.75">
      <c r="B53" s="1">
        <f t="shared" si="3"/>
        <v>4.899999999999999</v>
      </c>
      <c r="C53" s="4">
        <f t="shared" si="5"/>
        <v>179</v>
      </c>
      <c r="D53" s="1">
        <f t="shared" si="6"/>
        <v>6.823148457006841</v>
      </c>
      <c r="K53" s="1">
        <f t="shared" si="4"/>
        <v>4.899999999999999</v>
      </c>
      <c r="L53">
        <v>0.4750208125210598</v>
      </c>
      <c r="M53">
        <f t="shared" si="2"/>
        <v>3.7403829503875006</v>
      </c>
    </row>
    <row r="54" spans="2:13" ht="12.75">
      <c r="B54" s="1">
        <f t="shared" si="3"/>
        <v>4.999999999999998</v>
      </c>
      <c r="C54" s="4">
        <f t="shared" si="5"/>
        <v>179</v>
      </c>
      <c r="D54" s="1">
        <f t="shared" si="6"/>
        <v>6.823148457006841</v>
      </c>
      <c r="K54" s="1">
        <f t="shared" si="4"/>
        <v>4.999999999999998</v>
      </c>
      <c r="L54">
        <v>0.5</v>
      </c>
      <c r="M54">
        <f t="shared" si="2"/>
        <v>4.199999999999999</v>
      </c>
    </row>
    <row r="55" spans="2:13" ht="12.75">
      <c r="B55" s="1">
        <f t="shared" si="3"/>
        <v>5.099999999999998</v>
      </c>
      <c r="C55" s="4">
        <f t="shared" si="5"/>
        <v>179</v>
      </c>
      <c r="D55" s="1">
        <f t="shared" si="6"/>
        <v>6.823148457006841</v>
      </c>
      <c r="K55" s="1">
        <f t="shared" si="4"/>
        <v>5.099999999999998</v>
      </c>
      <c r="L55">
        <v>0.5249791874789397</v>
      </c>
      <c r="M55">
        <f t="shared" si="2"/>
        <v>4.659617049612489</v>
      </c>
    </row>
    <row r="56" spans="2:13" ht="12.75">
      <c r="B56" s="1">
        <f>B55+0.1</f>
        <v>5.1999999999999975</v>
      </c>
      <c r="C56" s="4">
        <f t="shared" si="5"/>
        <v>179</v>
      </c>
      <c r="D56" s="1">
        <f t="shared" si="6"/>
        <v>6.823148457006841</v>
      </c>
      <c r="K56" s="1">
        <f>K55+0.1</f>
        <v>5.1999999999999975</v>
      </c>
      <c r="L56">
        <v>0.5498339973124777</v>
      </c>
      <c r="M56">
        <f t="shared" si="2"/>
        <v>5.116945550549589</v>
      </c>
    </row>
    <row r="57" spans="2:13" ht="12.75">
      <c r="B57" s="1">
        <f t="shared" si="3"/>
        <v>5.299999999999997</v>
      </c>
      <c r="C57" s="4">
        <f t="shared" si="5"/>
        <v>179</v>
      </c>
      <c r="D57" s="1">
        <f t="shared" si="6"/>
        <v>6.823148457006841</v>
      </c>
      <c r="K57" s="1">
        <f t="shared" si="4"/>
        <v>5.299999999999997</v>
      </c>
      <c r="L57">
        <v>0.5744425168116587</v>
      </c>
      <c r="M57">
        <f t="shared" si="2"/>
        <v>5.569742309334519</v>
      </c>
    </row>
    <row r="58" spans="2:13" ht="12.75">
      <c r="B58" s="1">
        <f t="shared" si="3"/>
        <v>5.399999999999997</v>
      </c>
      <c r="C58" s="4">
        <f t="shared" si="5"/>
        <v>179</v>
      </c>
      <c r="D58" s="1">
        <f t="shared" si="6"/>
        <v>6.823148457006841</v>
      </c>
      <c r="K58" s="1">
        <f t="shared" si="4"/>
        <v>5.399999999999997</v>
      </c>
      <c r="L58">
        <v>0.5986876601124518</v>
      </c>
      <c r="M58">
        <f t="shared" si="2"/>
        <v>6.015852946069112</v>
      </c>
    </row>
    <row r="59" spans="2:13" ht="12.75">
      <c r="B59" s="1">
        <f t="shared" si="3"/>
        <v>5.4999999999999964</v>
      </c>
      <c r="C59" s="4">
        <f t="shared" si="5"/>
        <v>179</v>
      </c>
      <c r="D59" s="1">
        <f t="shared" si="6"/>
        <v>6.823148457006841</v>
      </c>
      <c r="K59" s="1">
        <f t="shared" si="4"/>
        <v>5.4999999999999964</v>
      </c>
      <c r="L59">
        <v>0.6224593312018543</v>
      </c>
      <c r="M59">
        <f t="shared" si="2"/>
        <v>6.453251694114117</v>
      </c>
    </row>
    <row r="60" spans="2:13" ht="12.75">
      <c r="B60" s="1">
        <f t="shared" si="3"/>
        <v>5.599999999999996</v>
      </c>
      <c r="C60" s="4">
        <f t="shared" si="5"/>
        <v>179</v>
      </c>
      <c r="D60" s="1">
        <f t="shared" si="6"/>
        <v>6.823148457006841</v>
      </c>
      <c r="K60" s="1">
        <f t="shared" si="4"/>
        <v>5.599999999999996</v>
      </c>
      <c r="L60">
        <v>0.6456563062257953</v>
      </c>
      <c r="M60">
        <f t="shared" si="2"/>
        <v>6.880076034554632</v>
      </c>
    </row>
    <row r="61" spans="2:13" ht="12.75">
      <c r="B61" s="1">
        <f t="shared" si="3"/>
        <v>5.699999999999996</v>
      </c>
      <c r="C61" s="4">
        <f t="shared" si="5"/>
        <v>179</v>
      </c>
      <c r="D61" s="1">
        <f t="shared" si="6"/>
        <v>6.823148457006841</v>
      </c>
      <c r="K61" s="1">
        <f t="shared" si="4"/>
        <v>5.699999999999996</v>
      </c>
      <c r="L61">
        <v>0.6681877721681658</v>
      </c>
      <c r="M61">
        <f t="shared" si="2"/>
        <v>7.294655007894251</v>
      </c>
    </row>
    <row r="62" spans="2:13" ht="12.75">
      <c r="B62" s="1">
        <f t="shared" si="3"/>
        <v>5.799999999999995</v>
      </c>
      <c r="C62" s="4">
        <f t="shared" si="5"/>
        <v>179</v>
      </c>
      <c r="D62" s="1">
        <f t="shared" si="6"/>
        <v>6.823148457006841</v>
      </c>
      <c r="K62" s="1">
        <f t="shared" si="4"/>
        <v>5.799999999999995</v>
      </c>
      <c r="L62">
        <v>0.6899744811276123</v>
      </c>
      <c r="M62">
        <f t="shared" si="2"/>
        <v>7.695530452748065</v>
      </c>
    </row>
    <row r="63" spans="2:13" ht="12.75">
      <c r="B63" s="1">
        <f t="shared" si="3"/>
        <v>5.899999999999995</v>
      </c>
      <c r="C63" s="4">
        <f t="shared" si="5"/>
        <v>179</v>
      </c>
      <c r="D63" s="1">
        <f t="shared" si="6"/>
        <v>6.823148457006841</v>
      </c>
      <c r="K63" s="1">
        <f t="shared" si="4"/>
        <v>5.899999999999995</v>
      </c>
      <c r="L63">
        <v>0.7109495026250037</v>
      </c>
      <c r="M63">
        <f t="shared" si="2"/>
        <v>8.081470848300066</v>
      </c>
    </row>
    <row r="64" spans="2:13" ht="12.75">
      <c r="B64" s="1">
        <f t="shared" si="3"/>
        <v>5.999999999999995</v>
      </c>
      <c r="C64" s="4">
        <f t="shared" si="5"/>
        <v>179</v>
      </c>
      <c r="D64" s="1">
        <f t="shared" si="6"/>
        <v>6.823148457006841</v>
      </c>
      <c r="K64" s="1">
        <f t="shared" si="4"/>
        <v>5.999999999999995</v>
      </c>
      <c r="L64">
        <v>0.7310585786300047</v>
      </c>
      <c r="M64">
        <f t="shared" si="2"/>
        <v>8.451477846792084</v>
      </c>
    </row>
    <row r="65" spans="2:13" ht="12.75">
      <c r="B65" s="1">
        <f t="shared" si="3"/>
        <v>6.099999999999994</v>
      </c>
      <c r="C65" s="4">
        <f t="shared" si="5"/>
        <v>179</v>
      </c>
      <c r="D65" s="1">
        <f t="shared" si="6"/>
        <v>6.823148457006841</v>
      </c>
      <c r="K65" s="1">
        <f t="shared" si="4"/>
        <v>6.099999999999994</v>
      </c>
      <c r="L65">
        <v>0.7502601055951174</v>
      </c>
      <c r="M65">
        <f t="shared" si="2"/>
        <v>8.804785942950158</v>
      </c>
    </row>
    <row r="66" spans="2:13" ht="12.75">
      <c r="B66" s="1">
        <f t="shared" si="3"/>
        <v>6.199999999999994</v>
      </c>
      <c r="C66" s="4">
        <f t="shared" si="5"/>
        <v>179</v>
      </c>
      <c r="D66" s="1">
        <f t="shared" si="6"/>
        <v>6.823148457006841</v>
      </c>
      <c r="K66" s="1">
        <f t="shared" si="4"/>
        <v>6.199999999999994</v>
      </c>
      <c r="L66">
        <v>0.7685247834990174</v>
      </c>
      <c r="M66">
        <f t="shared" si="2"/>
        <v>9.14085601638192</v>
      </c>
    </row>
    <row r="67" spans="2:13" ht="12.75">
      <c r="B67" s="1">
        <f t="shared" si="3"/>
        <v>6.299999999999994</v>
      </c>
      <c r="C67" s="4">
        <f t="shared" si="5"/>
        <v>179</v>
      </c>
      <c r="D67" s="1">
        <f t="shared" si="6"/>
        <v>6.823148457006841</v>
      </c>
      <c r="K67" s="1">
        <f t="shared" si="4"/>
        <v>6.299999999999994</v>
      </c>
      <c r="L67">
        <v>0.7858349830425585</v>
      </c>
      <c r="M67">
        <f t="shared" si="2"/>
        <v>9.459363687983075</v>
      </c>
    </row>
    <row r="68" spans="2:13" ht="12.75">
      <c r="B68" s="1">
        <f t="shared" si="3"/>
        <v>6.399999999999993</v>
      </c>
      <c r="C68" s="4">
        <f aca="true" t="shared" si="7" ref="C68:C99">IF(pen_RF,IF(B68&lt;time,187-(20*time-(B68*20)+7),$C$3+9),$C$3+9)</f>
        <v>179</v>
      </c>
      <c r="D68" s="1">
        <f aca="true" t="shared" si="8" ref="D68:D104">IF(B68&lt;time,VLOOKUP(B68,$K$4:$M$104,3),$D$3)+11.7</f>
        <v>6.823148457006841</v>
      </c>
      <c r="K68" s="1">
        <f t="shared" si="4"/>
        <v>6.399999999999993</v>
      </c>
      <c r="L68">
        <v>0.8021838885585817</v>
      </c>
      <c r="M68">
        <f t="shared" si="2"/>
        <v>9.760183549477903</v>
      </c>
    </row>
    <row r="69" spans="2:13" ht="12.75">
      <c r="B69" s="1">
        <f t="shared" si="3"/>
        <v>6.499999999999993</v>
      </c>
      <c r="C69" s="4">
        <f t="shared" si="7"/>
        <v>179</v>
      </c>
      <c r="D69" s="1">
        <f t="shared" si="8"/>
        <v>6.823148457006841</v>
      </c>
      <c r="K69" s="1">
        <f t="shared" si="4"/>
        <v>6.499999999999993</v>
      </c>
      <c r="L69">
        <v>0.8175744761936437</v>
      </c>
      <c r="M69">
        <f aca="true" t="shared" si="9" ref="M69:M104">L69*18.4-5</f>
        <v>10.043370361963042</v>
      </c>
    </row>
    <row r="70" spans="2:13" ht="12.75">
      <c r="B70" s="1">
        <f aca="true" t="shared" si="10" ref="B70:B98">B69+0.1</f>
        <v>6.5999999999999925</v>
      </c>
      <c r="C70" s="4">
        <f t="shared" si="7"/>
        <v>179</v>
      </c>
      <c r="D70" s="1">
        <f t="shared" si="8"/>
        <v>6.823148457006841</v>
      </c>
      <c r="K70" s="1">
        <f aca="true" t="shared" si="11" ref="K70:K104">K69+0.1</f>
        <v>6.5999999999999925</v>
      </c>
      <c r="L70">
        <v>0.8320183851339245</v>
      </c>
      <c r="M70">
        <f t="shared" si="9"/>
        <v>10.30913828646421</v>
      </c>
    </row>
    <row r="71" spans="2:13" ht="12.75">
      <c r="B71" s="1">
        <f t="shared" si="10"/>
        <v>6.699999999999992</v>
      </c>
      <c r="C71" s="4">
        <f t="shared" si="7"/>
        <v>179</v>
      </c>
      <c r="D71" s="1">
        <f t="shared" si="8"/>
        <v>6.823148457006841</v>
      </c>
      <c r="K71" s="1">
        <f t="shared" si="11"/>
        <v>6.699999999999992</v>
      </c>
      <c r="L71">
        <v>0.8455347349164652</v>
      </c>
      <c r="M71">
        <f t="shared" si="9"/>
        <v>10.55783912246296</v>
      </c>
    </row>
    <row r="72" spans="2:13" ht="12.75">
      <c r="B72" s="1">
        <f t="shared" si="10"/>
        <v>6.799999999999992</v>
      </c>
      <c r="C72" s="4">
        <f t="shared" si="7"/>
        <v>179</v>
      </c>
      <c r="D72" s="1">
        <f t="shared" si="8"/>
        <v>6.823148457006841</v>
      </c>
      <c r="K72" s="1">
        <f t="shared" si="11"/>
        <v>6.799999999999992</v>
      </c>
      <c r="L72">
        <v>0.8581489350995121</v>
      </c>
      <c r="M72">
        <f t="shared" si="9"/>
        <v>10.78994040583102</v>
      </c>
    </row>
    <row r="73" spans="2:13" ht="12.75">
      <c r="B73" s="1">
        <f t="shared" si="10"/>
        <v>6.8999999999999915</v>
      </c>
      <c r="C73" s="4">
        <f t="shared" si="7"/>
        <v>179</v>
      </c>
      <c r="D73" s="1">
        <f t="shared" si="8"/>
        <v>6.823148457006841</v>
      </c>
      <c r="K73" s="1">
        <f t="shared" si="11"/>
        <v>6.8999999999999915</v>
      </c>
      <c r="L73">
        <v>0.8698915256370021</v>
      </c>
      <c r="M73">
        <f t="shared" si="9"/>
        <v>11.006004071720838</v>
      </c>
    </row>
    <row r="74" spans="2:13" ht="12.75">
      <c r="B74" s="1">
        <f t="shared" si="10"/>
        <v>6.999999999999991</v>
      </c>
      <c r="C74" s="4">
        <f t="shared" si="7"/>
        <v>179</v>
      </c>
      <c r="D74" s="1">
        <f t="shared" si="8"/>
        <v>6.823148457006841</v>
      </c>
      <c r="K74" s="1">
        <f t="shared" si="11"/>
        <v>6.999999999999991</v>
      </c>
      <c r="L74">
        <v>0.8807970779778823</v>
      </c>
      <c r="M74">
        <f t="shared" si="9"/>
        <v>11.206666234793033</v>
      </c>
    </row>
    <row r="75" spans="2:13" ht="12.75">
      <c r="B75" s="1">
        <f t="shared" si="10"/>
        <v>7.099999999999991</v>
      </c>
      <c r="C75" s="4">
        <f t="shared" si="7"/>
        <v>179</v>
      </c>
      <c r="D75" s="1">
        <f t="shared" si="8"/>
        <v>6.823148457006841</v>
      </c>
      <c r="K75" s="1">
        <f t="shared" si="11"/>
        <v>7.099999999999991</v>
      </c>
      <c r="L75">
        <v>0.8909031788043871</v>
      </c>
      <c r="M75">
        <f t="shared" si="9"/>
        <v>11.392618490000721</v>
      </c>
    </row>
    <row r="76" spans="2:13" ht="12.75">
      <c r="B76" s="1">
        <f t="shared" si="10"/>
        <v>7.19999999999999</v>
      </c>
      <c r="C76" s="4">
        <f t="shared" si="7"/>
        <v>179</v>
      </c>
      <c r="D76" s="1">
        <f t="shared" si="8"/>
        <v>6.823148457006841</v>
      </c>
      <c r="K76" s="1">
        <f t="shared" si="11"/>
        <v>7.19999999999999</v>
      </c>
      <c r="L76">
        <v>0.9002495108803148</v>
      </c>
      <c r="M76">
        <f t="shared" si="9"/>
        <v>11.56459100019779</v>
      </c>
    </row>
    <row r="77" spans="2:13" ht="12.75">
      <c r="B77" s="1">
        <f t="shared" si="10"/>
        <v>7.29999999999999</v>
      </c>
      <c r="C77" s="4">
        <f t="shared" si="7"/>
        <v>179</v>
      </c>
      <c r="D77" s="1">
        <f t="shared" si="8"/>
        <v>6.823148457006841</v>
      </c>
      <c r="K77" s="1">
        <f t="shared" si="11"/>
        <v>7.29999999999999</v>
      </c>
      <c r="L77">
        <v>0.9088770389851438</v>
      </c>
      <c r="M77">
        <f t="shared" si="9"/>
        <v>11.723337517326645</v>
      </c>
    </row>
    <row r="78" spans="2:13" ht="12.75">
      <c r="B78" s="1">
        <f t="shared" si="10"/>
        <v>7.39999999999999</v>
      </c>
      <c r="C78" s="4">
        <f t="shared" si="7"/>
        <v>179</v>
      </c>
      <c r="D78" s="1">
        <f t="shared" si="8"/>
        <v>6.823148457006841</v>
      </c>
      <c r="K78" s="1">
        <f t="shared" si="11"/>
        <v>7.39999999999999</v>
      </c>
      <c r="L78">
        <v>0.9168273035060777</v>
      </c>
      <c r="M78">
        <f t="shared" si="9"/>
        <v>11.869622384511828</v>
      </c>
    </row>
    <row r="79" spans="2:13" ht="12.75">
      <c r="B79" s="1">
        <f t="shared" si="10"/>
        <v>7.499999999999989</v>
      </c>
      <c r="C79" s="4">
        <f t="shared" si="7"/>
        <v>179</v>
      </c>
      <c r="D79" s="1">
        <f t="shared" si="8"/>
        <v>6.823148457006841</v>
      </c>
      <c r="K79" s="1">
        <f t="shared" si="11"/>
        <v>7.499999999999989</v>
      </c>
      <c r="L79">
        <v>0.9241418199787566</v>
      </c>
      <c r="M79">
        <f t="shared" si="9"/>
        <v>12.00420948760912</v>
      </c>
    </row>
    <row r="80" spans="2:13" ht="12.75">
      <c r="B80" s="1">
        <f t="shared" si="10"/>
        <v>7.599999999999989</v>
      </c>
      <c r="C80" s="4">
        <f t="shared" si="7"/>
        <v>179</v>
      </c>
      <c r="D80" s="1">
        <f t="shared" si="8"/>
        <v>6.823148457006841</v>
      </c>
      <c r="K80" s="1">
        <f t="shared" si="11"/>
        <v>7.599999999999989</v>
      </c>
      <c r="L80">
        <v>0.9308615796566533</v>
      </c>
      <c r="M80">
        <f t="shared" si="9"/>
        <v>12.12785306568242</v>
      </c>
    </row>
    <row r="81" spans="2:13" ht="12.75">
      <c r="B81" s="1">
        <f t="shared" si="10"/>
        <v>7.699999999999989</v>
      </c>
      <c r="C81" s="4">
        <f t="shared" si="7"/>
        <v>179</v>
      </c>
      <c r="D81" s="1">
        <f t="shared" si="8"/>
        <v>6.823148457006841</v>
      </c>
      <c r="K81" s="1">
        <f t="shared" si="11"/>
        <v>7.699999999999989</v>
      </c>
      <c r="L81">
        <v>0.9370266439430035</v>
      </c>
      <c r="M81">
        <f t="shared" si="9"/>
        <v>12.241290248551262</v>
      </c>
    </row>
    <row r="82" spans="2:13" ht="12.75">
      <c r="B82" s="1">
        <f t="shared" si="10"/>
        <v>7.799999999999988</v>
      </c>
      <c r="C82" s="4">
        <f t="shared" si="7"/>
        <v>179</v>
      </c>
      <c r="D82" s="1">
        <f t="shared" si="8"/>
        <v>6.823148457006841</v>
      </c>
      <c r="K82" s="1">
        <f t="shared" si="11"/>
        <v>7.799999999999988</v>
      </c>
      <c r="L82">
        <v>0.9426758241011313</v>
      </c>
      <c r="M82">
        <f t="shared" si="9"/>
        <v>12.345235163460814</v>
      </c>
    </row>
    <row r="83" spans="2:13" ht="12.75">
      <c r="B83" s="1">
        <f t="shared" si="10"/>
        <v>7.899999999999988</v>
      </c>
      <c r="C83" s="4">
        <f t="shared" si="7"/>
        <v>179</v>
      </c>
      <c r="D83" s="1">
        <f t="shared" si="8"/>
        <v>6.823148457006841</v>
      </c>
      <c r="K83" s="1">
        <f t="shared" si="11"/>
        <v>7.899999999999988</v>
      </c>
      <c r="L83">
        <v>0.9478464369215823</v>
      </c>
      <c r="M83">
        <f t="shared" si="9"/>
        <v>12.440374439357115</v>
      </c>
    </row>
    <row r="84" spans="2:13" ht="12.75">
      <c r="B84" s="1">
        <f t="shared" si="10"/>
        <v>7.999999999999988</v>
      </c>
      <c r="C84" s="4">
        <f t="shared" si="7"/>
        <v>179</v>
      </c>
      <c r="D84" s="1">
        <f t="shared" si="8"/>
        <v>6.823148457006841</v>
      </c>
      <c r="K84" s="1">
        <f t="shared" si="11"/>
        <v>7.999999999999988</v>
      </c>
      <c r="L84">
        <v>0.9525741268224334</v>
      </c>
      <c r="M84">
        <f t="shared" si="9"/>
        <v>12.527363933532772</v>
      </c>
    </row>
    <row r="85" spans="2:13" ht="12.75">
      <c r="B85" s="1">
        <f t="shared" si="10"/>
        <v>8.099999999999987</v>
      </c>
      <c r="C85" s="4">
        <f t="shared" si="7"/>
        <v>179</v>
      </c>
      <c r="D85" s="1">
        <f t="shared" si="8"/>
        <v>6.823148457006841</v>
      </c>
      <c r="K85" s="1">
        <f t="shared" si="11"/>
        <v>8.099999999999987</v>
      </c>
      <c r="L85">
        <v>0.9568927450589139</v>
      </c>
      <c r="M85">
        <f t="shared" si="9"/>
        <v>12.606826509084012</v>
      </c>
    </row>
    <row r="86" spans="2:13" ht="12.75">
      <c r="B86" s="1">
        <f t="shared" si="10"/>
        <v>8.199999999999987</v>
      </c>
      <c r="C86" s="4">
        <f t="shared" si="7"/>
        <v>179</v>
      </c>
      <c r="D86" s="1">
        <f t="shared" si="8"/>
        <v>6.823148457006841</v>
      </c>
      <c r="K86" s="1">
        <f t="shared" si="11"/>
        <v>8.199999999999987</v>
      </c>
      <c r="L86">
        <v>0.9608342772032357</v>
      </c>
      <c r="M86">
        <f t="shared" si="9"/>
        <v>12.679350700539533</v>
      </c>
    </row>
    <row r="87" spans="2:13" ht="12.75">
      <c r="B87" s="1">
        <f t="shared" si="10"/>
        <v>8.299999999999986</v>
      </c>
      <c r="C87" s="4">
        <f t="shared" si="7"/>
        <v>179</v>
      </c>
      <c r="D87" s="1">
        <f t="shared" si="8"/>
        <v>6.823148457006841</v>
      </c>
      <c r="K87" s="1">
        <f t="shared" si="11"/>
        <v>8.299999999999986</v>
      </c>
      <c r="L87">
        <v>0.9644288107273639</v>
      </c>
      <c r="M87">
        <f t="shared" si="9"/>
        <v>12.745490117383493</v>
      </c>
    </row>
    <row r="88" spans="2:13" ht="12.75">
      <c r="B88" s="1">
        <f t="shared" si="10"/>
        <v>8.399999999999986</v>
      </c>
      <c r="C88" s="4">
        <f t="shared" si="7"/>
        <v>179</v>
      </c>
      <c r="D88" s="1">
        <f t="shared" si="8"/>
        <v>6.823148457006841</v>
      </c>
      <c r="K88" s="1">
        <f t="shared" si="11"/>
        <v>8.399999999999986</v>
      </c>
      <c r="L88">
        <v>0.9677045353015495</v>
      </c>
      <c r="M88">
        <f t="shared" si="9"/>
        <v>12.805763449548511</v>
      </c>
    </row>
    <row r="89" spans="2:13" ht="12.75">
      <c r="B89" s="1">
        <f t="shared" si="10"/>
        <v>8.499999999999986</v>
      </c>
      <c r="C89" s="4">
        <f t="shared" si="7"/>
        <v>179</v>
      </c>
      <c r="D89" s="1">
        <f t="shared" si="8"/>
        <v>6.823148457006841</v>
      </c>
      <c r="K89" s="1">
        <f t="shared" si="11"/>
        <v>8.499999999999986</v>
      </c>
      <c r="L89">
        <v>0.9706877692486438</v>
      </c>
      <c r="M89">
        <f t="shared" si="9"/>
        <v>12.860654954175043</v>
      </c>
    </row>
    <row r="90" spans="2:13" ht="12.75">
      <c r="B90" s="1">
        <f t="shared" si="10"/>
        <v>8.599999999999985</v>
      </c>
      <c r="C90" s="4">
        <f t="shared" si="7"/>
        <v>179</v>
      </c>
      <c r="D90" s="1">
        <f t="shared" si="8"/>
        <v>6.823148457006841</v>
      </c>
      <c r="K90" s="1">
        <f t="shared" si="11"/>
        <v>8.599999999999985</v>
      </c>
      <c r="L90">
        <v>0.973403006423134</v>
      </c>
      <c r="M90">
        <f t="shared" si="9"/>
        <v>12.910615318185666</v>
      </c>
    </row>
    <row r="91" spans="2:13" ht="12.75">
      <c r="B91" s="1">
        <f t="shared" si="10"/>
        <v>8.699999999999985</v>
      </c>
      <c r="C91" s="4">
        <f t="shared" si="7"/>
        <v>179</v>
      </c>
      <c r="D91" s="1">
        <f t="shared" si="8"/>
        <v>6.823148457006841</v>
      </c>
      <c r="K91" s="1">
        <f t="shared" si="11"/>
        <v>8.699999999999985</v>
      </c>
      <c r="L91">
        <v>0.9758729785823308</v>
      </c>
      <c r="M91">
        <f t="shared" si="9"/>
        <v>12.956062805914886</v>
      </c>
    </row>
    <row r="92" spans="2:13" ht="12.75">
      <c r="B92" s="1">
        <f t="shared" si="10"/>
        <v>8.799999999999985</v>
      </c>
      <c r="C92" s="4">
        <f t="shared" si="7"/>
        <v>179</v>
      </c>
      <c r="D92" s="1">
        <f t="shared" si="8"/>
        <v>6.823148457006841</v>
      </c>
      <c r="K92" s="1">
        <f t="shared" si="11"/>
        <v>8.799999999999985</v>
      </c>
      <c r="L92">
        <v>0.9781187290638694</v>
      </c>
      <c r="M92">
        <f t="shared" si="9"/>
        <v>12.997384614775196</v>
      </c>
    </row>
    <row r="93" spans="2:13" ht="12.75">
      <c r="B93" s="1">
        <f t="shared" si="10"/>
        <v>8.899999999999984</v>
      </c>
      <c r="C93" s="4">
        <f t="shared" si="7"/>
        <v>179</v>
      </c>
      <c r="D93" s="1">
        <f t="shared" si="8"/>
        <v>6.823148457006841</v>
      </c>
      <c r="K93" s="1">
        <f t="shared" si="11"/>
        <v>8.899999999999984</v>
      </c>
      <c r="L93">
        <v>0.9801596942659225</v>
      </c>
      <c r="M93">
        <f t="shared" si="9"/>
        <v>13.034938374492974</v>
      </c>
    </row>
    <row r="94" spans="2:13" ht="12.75">
      <c r="B94" s="1">
        <f t="shared" si="10"/>
        <v>8.999999999999984</v>
      </c>
      <c r="C94" s="4">
        <f t="shared" si="7"/>
        <v>179</v>
      </c>
      <c r="D94" s="1">
        <f t="shared" si="8"/>
        <v>6.823148457006841</v>
      </c>
      <c r="K94" s="1">
        <f t="shared" si="11"/>
        <v>8.999999999999984</v>
      </c>
      <c r="L94">
        <v>0.9820137900379085</v>
      </c>
      <c r="M94">
        <f t="shared" si="9"/>
        <v>13.069053736697516</v>
      </c>
    </row>
    <row r="95" spans="2:13" ht="12.75">
      <c r="B95" s="1">
        <f t="shared" si="10"/>
        <v>9.099999999999984</v>
      </c>
      <c r="C95" s="4">
        <f t="shared" si="7"/>
        <v>179</v>
      </c>
      <c r="D95" s="1">
        <f t="shared" si="8"/>
        <v>6.823148457006841</v>
      </c>
      <c r="K95" s="1">
        <f t="shared" si="11"/>
        <v>9.099999999999984</v>
      </c>
      <c r="L95">
        <v>0.9836975006285591</v>
      </c>
      <c r="M95">
        <f t="shared" si="9"/>
        <v>13.100034011565487</v>
      </c>
    </row>
    <row r="96" spans="2:13" ht="12.75">
      <c r="B96" s="1">
        <f t="shared" si="10"/>
        <v>9.199999999999983</v>
      </c>
      <c r="C96" s="4">
        <f t="shared" si="7"/>
        <v>179</v>
      </c>
      <c r="D96" s="1">
        <f t="shared" si="8"/>
        <v>6.823148457006841</v>
      </c>
      <c r="K96" s="1">
        <f t="shared" si="11"/>
        <v>9.199999999999983</v>
      </c>
      <c r="L96">
        <v>0.9852259683067269</v>
      </c>
      <c r="M96">
        <f t="shared" si="9"/>
        <v>13.128157816843775</v>
      </c>
    </row>
    <row r="97" spans="2:13" ht="12.75">
      <c r="B97" s="1">
        <f t="shared" si="10"/>
        <v>9.299999999999983</v>
      </c>
      <c r="C97" s="4">
        <f t="shared" si="7"/>
        <v>179</v>
      </c>
      <c r="D97" s="1">
        <f t="shared" si="8"/>
        <v>6.823148457006841</v>
      </c>
      <c r="K97" s="1">
        <f t="shared" si="11"/>
        <v>9.299999999999983</v>
      </c>
      <c r="L97">
        <v>0.9866130821723351</v>
      </c>
      <c r="M97">
        <f t="shared" si="9"/>
        <v>13.153680711970964</v>
      </c>
    </row>
    <row r="98" spans="2:13" ht="12.75">
      <c r="B98" s="1">
        <f t="shared" si="10"/>
        <v>9.399999999999983</v>
      </c>
      <c r="C98" s="4">
        <f t="shared" si="7"/>
        <v>179</v>
      </c>
      <c r="D98" s="1">
        <f t="shared" si="8"/>
        <v>6.823148457006841</v>
      </c>
      <c r="K98" s="1">
        <f t="shared" si="11"/>
        <v>9.399999999999983</v>
      </c>
      <c r="L98">
        <v>0.9878715650157257</v>
      </c>
      <c r="M98">
        <f t="shared" si="9"/>
        <v>13.17683679628935</v>
      </c>
    </row>
    <row r="99" spans="2:13" ht="12.75">
      <c r="B99" s="1">
        <f aca="true" t="shared" si="12" ref="B99:B104">B98+0.1</f>
        <v>9.499999999999982</v>
      </c>
      <c r="C99" s="4">
        <f t="shared" si="7"/>
        <v>179</v>
      </c>
      <c r="D99" s="1">
        <f t="shared" si="8"/>
        <v>6.823148457006841</v>
      </c>
      <c r="K99" s="1">
        <f t="shared" si="11"/>
        <v>9.499999999999982</v>
      </c>
      <c r="L99">
        <v>0.9890130573694068</v>
      </c>
      <c r="M99">
        <f t="shared" si="9"/>
        <v>13.197840255597082</v>
      </c>
    </row>
    <row r="100" spans="2:13" ht="12.75">
      <c r="B100" s="1">
        <f t="shared" si="12"/>
        <v>9.599999999999982</v>
      </c>
      <c r="C100" s="4">
        <f>IF(pen_RF,IF(B100&lt;time,187-(20*time-(B100*20)+7),$C$3+9),$C$3+9)</f>
        <v>179</v>
      </c>
      <c r="D100" s="1">
        <f t="shared" si="8"/>
        <v>6.823148457006841</v>
      </c>
      <c r="K100" s="1">
        <f t="shared" si="11"/>
        <v>9.599999999999982</v>
      </c>
      <c r="L100">
        <v>0.9900481981330957</v>
      </c>
      <c r="M100">
        <f t="shared" si="9"/>
        <v>13.216886845648961</v>
      </c>
    </row>
    <row r="101" spans="2:13" ht="12.75">
      <c r="B101" s="1">
        <f t="shared" si="12"/>
        <v>9.699999999999982</v>
      </c>
      <c r="C101" s="4">
        <f>IF(pen_RF,IF(B101&lt;time,187-(20*time-(B101*20)+7),$C$3+9),$C$3+9)</f>
        <v>179</v>
      </c>
      <c r="D101" s="1">
        <f t="shared" si="8"/>
        <v>6.823148457006841</v>
      </c>
      <c r="K101" s="1">
        <f t="shared" si="11"/>
        <v>9.699999999999982</v>
      </c>
      <c r="L101">
        <v>0.990986701347152</v>
      </c>
      <c r="M101">
        <f t="shared" si="9"/>
        <v>13.234155304787595</v>
      </c>
    </row>
    <row r="102" spans="2:13" ht="12.75">
      <c r="B102" s="1">
        <f t="shared" si="12"/>
        <v>9.799999999999981</v>
      </c>
      <c r="C102" s="4">
        <f>IF(pen_RF,IF(B102&lt;time,187-(20*time-(B102*20)+7),$C$3+9),$C$3+9)</f>
        <v>179</v>
      </c>
      <c r="D102" s="1">
        <f t="shared" si="8"/>
        <v>6.823148457006841</v>
      </c>
      <c r="K102" s="1">
        <f t="shared" si="11"/>
        <v>9.799999999999981</v>
      </c>
      <c r="L102">
        <v>0.9918374288468401</v>
      </c>
      <c r="M102">
        <f t="shared" si="9"/>
        <v>13.249808690781858</v>
      </c>
    </row>
    <row r="103" spans="2:13" ht="12.75">
      <c r="B103" s="1">
        <f t="shared" si="12"/>
        <v>9.89999999999998</v>
      </c>
      <c r="C103" s="4">
        <f>IF(pen_RF,IF(B103&lt;time,187-(20*time-(B103*20)+7),$C$3+9),$C$3+9)</f>
        <v>179</v>
      </c>
      <c r="D103" s="1">
        <f t="shared" si="8"/>
        <v>6.823148457006841</v>
      </c>
      <c r="K103" s="1">
        <f t="shared" si="11"/>
        <v>9.89999999999998</v>
      </c>
      <c r="L103">
        <v>0.9926084586557181</v>
      </c>
      <c r="M103">
        <f t="shared" si="9"/>
        <v>13.263995639265211</v>
      </c>
    </row>
    <row r="104" spans="2:13" ht="12.75">
      <c r="B104" s="1">
        <f t="shared" si="12"/>
        <v>9.99999999999998</v>
      </c>
      <c r="C104" s="4">
        <f>IF(pen_RF,IF(B104&lt;time,187-(20*time-(B104*20)+7),$C$3+9),$C$3+9)</f>
        <v>179</v>
      </c>
      <c r="D104" s="1">
        <f t="shared" si="8"/>
        <v>6.823148457006841</v>
      </c>
      <c r="K104" s="1">
        <f t="shared" si="11"/>
        <v>9.99999999999998</v>
      </c>
      <c r="L104">
        <v>0.993307149075715</v>
      </c>
      <c r="M104">
        <f t="shared" si="9"/>
        <v>13.276851542993157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18" sqref="C18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2004-04-19T17:27:28Z</dcterms:modified>
  <cp:category/>
  <cp:version/>
  <cp:contentType/>
  <cp:contentStatus/>
</cp:coreProperties>
</file>